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" sheetId="1" state="visible" r:id="rId3"/>
    <sheet name="Program Data" sheetId="2" state="visible" r:id="rId4"/>
    <sheet name="Findings" sheetId="3" state="visible" r:id="rId5"/>
    <sheet name="Notes &amp; Methodolog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<sst xmlns="http://schemas.openxmlformats.org/spreadsheetml/2006/main" count="250" uniqueCount="72">
  <si>
    <t xml:space="preserve">PROJECT NIDAAN  ·  Healthcare Access for Gig Delivery Riders</t>
  </si>
  <si>
    <t xml:space="preserve">Program KPI Dashboard   ·   Bengaluru   ·   Jul 2023 – Jun 2024   ·   Partners: Zomato, Swiggy</t>
  </si>
  <si>
    <t xml:space="preserve">RIDERS REACHED</t>
  </si>
  <si>
    <t xml:space="preserve">FIELD INTERVIEWS</t>
  </si>
  <si>
    <t xml:space="preserve">HEALTH SCREENINGS</t>
  </si>
  <si>
    <t xml:space="preserve">MEDICINE KITS DELIVERED</t>
  </si>
  <si>
    <t xml:space="preserve">KIT DELIVERY SUCCESS</t>
  </si>
  <si>
    <t xml:space="preserve">FOLLOW-UP COMPLETION</t>
  </si>
  <si>
    <t xml:space="preserve">HUBS ACTIVATED</t>
  </si>
  <si>
    <t xml:space="preserve">AVG KIT TAT (DAYS)</t>
  </si>
  <si>
    <t xml:space="preserve">MONTHLY REACH &amp; SCREENINGS</t>
  </si>
  <si>
    <t xml:space="preserve">Month</t>
  </si>
  <si>
    <t xml:space="preserve">Riders Reached</t>
  </si>
  <si>
    <t xml:space="preserve">Health Screenings</t>
  </si>
  <si>
    <t xml:space="preserve">Jul 2023</t>
  </si>
  <si>
    <t xml:space="preserve">Aug 2023</t>
  </si>
  <si>
    <t xml:space="preserve">Sep 2023</t>
  </si>
  <si>
    <t xml:space="preserve">Oct 2023</t>
  </si>
  <si>
    <t xml:space="preserve">Nov 2023</t>
  </si>
  <si>
    <t xml:space="preserve">Dec 2023</t>
  </si>
  <si>
    <t xml:space="preserve">Jan 2024</t>
  </si>
  <si>
    <t xml:space="preserve">Feb 2024</t>
  </si>
  <si>
    <t xml:space="preserve">Mar 2024</t>
  </si>
  <si>
    <t xml:space="preserve">Apr 2024</t>
  </si>
  <si>
    <t xml:space="preserve">May 2024</t>
  </si>
  <si>
    <t xml:space="preserve">Jun 2024</t>
  </si>
  <si>
    <t xml:space="preserve">HUB PERFORMANCE</t>
  </si>
  <si>
    <t xml:space="preserve">Hub</t>
  </si>
  <si>
    <t xml:space="preserve">Kits Delivered</t>
  </si>
  <si>
    <t xml:space="preserve">Delivery Success %</t>
  </si>
  <si>
    <t xml:space="preserve">Koramangala</t>
  </si>
  <si>
    <t xml:space="preserve">HSR Layout</t>
  </si>
  <si>
    <t xml:space="preserve">Indiranagar</t>
  </si>
  <si>
    <t xml:space="preserve">Whitefield</t>
  </si>
  <si>
    <t xml:space="preserve">Electronic City</t>
  </si>
  <si>
    <t xml:space="preserve">Marathahalli</t>
  </si>
  <si>
    <t xml:space="preserve">Jayanagar</t>
  </si>
  <si>
    <t xml:space="preserve">TOP HEALTHCARE-ACCESS BARRIERS  (n ≈ 55 interviews, multi-response)</t>
  </si>
  <si>
    <t xml:space="preserve">Barrier theme</t>
  </si>
  <si>
    <t xml:space="preserve">Mentions</t>
  </si>
  <si>
    <t xml:space="preserve">% of interviews</t>
  </si>
  <si>
    <t xml:space="preserve">REACH BY DELIVERY PARTNER</t>
  </si>
  <si>
    <t xml:space="preserve">Partner</t>
  </si>
  <si>
    <t xml:space="preserve">Zomato</t>
  </si>
  <si>
    <t xml:space="preserve">Swiggy</t>
  </si>
  <si>
    <t xml:space="preserve">Riders (Zomato)</t>
  </si>
  <si>
    <t xml:space="preserve">Riders (Swiggy)</t>
  </si>
  <si>
    <t xml:space="preserve">Field Interviews</t>
  </si>
  <si>
    <t xml:space="preserve">Kits Dispatched</t>
  </si>
  <si>
    <t xml:space="preserve">Follow-ups Completed</t>
  </si>
  <si>
    <t xml:space="preserve">Riders w/ Barrier ID</t>
  </si>
  <si>
    <t xml:space="preserve">Avg Kit TAT (days)</t>
  </si>
  <si>
    <t xml:space="preserve">Healthcare-Access Barriers — Field Interview Findings</t>
  </si>
  <si>
    <t xml:space="preserve">Coded from field interviews with gig delivery riders (multi-response).</t>
  </si>
  <si>
    <t xml:space="preserve">Cost / affordability of medicines</t>
  </si>
  <si>
    <t xml:space="preserve">Cannot take leave or time off for clinic visits</t>
  </si>
  <si>
    <t xml:space="preserve">No regular doctor / fragmented, episodic care</t>
  </si>
  <si>
    <t xml:space="preserve">Low awareness of ESI &amp; insurance entitlements</t>
  </si>
  <si>
    <t xml:space="preserve">Chronic musculoskeletal pain from riding</t>
  </si>
  <si>
    <t xml:space="preserve">Heat exhaustion, dehydration, skipped meals</t>
  </si>
  <si>
    <t xml:space="preserve">Language / documentation friction at facilities</t>
  </si>
  <si>
    <t xml:space="preserve">Total interviews</t>
  </si>
  <si>
    <t xml:space="preserve">Project Nidaan — KPI Dashboard</t>
  </si>
  <si>
    <t xml:space="preserve">What this is</t>
  </si>
  <si>
    <t xml:space="preserve">A program-operations dashboard tracking a healthcare-access initiative for gig-economy delivery riders in Bengaluru, run in partnership with Zomato and Swiggy. It monitors outreach, health screenings, medicine-kit distribution logistics, follow-up, and the access barriers surfaced in field interviews.</t>
  </si>
  <si>
    <t xml:space="preserve">How to read it</t>
  </si>
  <si>
    <t xml:space="preserve">All KPI cards and summary tables on the Dashboard are live formulas (SUM / SUMIFS / AVERAGE) driven by the 'Program Data' sheet — edit any underlying record and the dashboard recalculates. Hub delivery-success cells use a conditional-format colour scale. The 'Findings' sheet holds the coded interview barriers; the Dashboard pulls from it.</t>
  </si>
  <si>
    <t xml:space="preserve">KPI definitions</t>
  </si>
  <si>
    <t xml:space="preserve">Kit Delivery Success % = Kits Delivered / Kits Dispatched.   Follow-up Completion % = Follow-ups Completed / Health Screenings.   Avg Kit TAT = mean dispatch-to-delivery turnaround in days.   Barrier % = mentions / total interviews (multi-response, so themes sum to &gt;100%).</t>
  </si>
  <si>
    <t xml:space="preserve">Data note</t>
  </si>
  <si>
    <t xml:space="preserve">Figures are representative and illustrative, built to demonstrate the dashboard and analysis methodology — they are not the program's actual recorded statistics. Magnitudes are kept deliberately realistic for a grassroots field program. For demonstration only.</t>
  </si>
  <si>
    <t xml:space="preserve">Prepared by Jay Kapoor  ·  jak581@pitt.edu  ·  linkedin.com/in/jay-kapoor7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</si>
</sst>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0.0%"/>
    <numFmt numFmtId="167" formatCode="0"/>
    <numFmt numFmtId="168" formatCode="0.0"/>
    <numFmt numFmtId="169" formatCode="General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8.5"/>
      <color rgb="FF9A6A16"/>
      <name val="Arial"/>
      <family val="0"/>
      <charset val="1"/>
    </font>
    <font>
      <b val="true"/>
      <sz val="20"/>
      <color rgb="FF0A3634"/>
      <name val="Arial"/>
      <family val="0"/>
      <charset val="1"/>
    </font>
    <font>
      <b val="true"/>
      <sz val="11"/>
      <color rgb="FF0A3634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16231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2"/>
      <color rgb="FF0A3634"/>
      <name val="Arial"/>
      <family val="0"/>
      <charset val="1"/>
    </font>
    <font>
      <sz val="9"/>
      <color rgb="FF67665E"/>
      <name val="Arial"/>
      <family val="0"/>
      <charset val="1"/>
    </font>
    <font>
      <b val="true"/>
      <sz val="9"/>
      <color rgb="FF16231F"/>
      <name val="Arial"/>
      <family val="0"/>
      <charset val="1"/>
    </font>
    <font>
      <b val="true"/>
      <sz val="14"/>
      <color rgb="FF0A3634"/>
      <name val="Arial"/>
      <family val="0"/>
      <charset val="1"/>
    </font>
    <font>
      <sz val="10"/>
      <color rgb="FF16231F"/>
      <name val="Arial"/>
      <family val="0"/>
      <charset val="1"/>
    </font>
    <font>
      <b val="true"/>
      <sz val="11"/>
      <color rgb="FF0F4C4A"/>
      <name val="Arial"/>
      <family val="0"/>
      <charset val="1"/>
    </font>
    <font>
      <b val="true"/>
      <sz val="11"/>
      <color rgb="FF9A6A16"/>
      <name val="Arial"/>
      <family val="0"/>
      <charset val="1"/>
    </font>
    <font>
      <sz val="10"/>
      <color rgb="FF67665E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F4C4A"/>
        <bgColor rgb="FF0A3634"/>
      </patternFill>
    </fill>
    <fill>
      <patternFill patternType="solid">
        <fgColor rgb="FF0A3634"/>
        <bgColor rgb="FF16231F"/>
      </patternFill>
    </fill>
    <fill>
      <patternFill patternType="solid">
        <fgColor rgb="FFE4EFE9"/>
        <bgColor rgb="FFECF1EF"/>
      </patternFill>
    </fill>
    <fill>
      <patternFill patternType="solid">
        <fgColor rgb="FFECF1EF"/>
        <bgColor rgb="FFE4EFE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AD6CC"/>
      </left>
      <right style="thin">
        <color rgb="FFDAD6CC"/>
      </right>
      <top style="thin">
        <color rgb="FFDAD6CC"/>
      </top>
      <bottom style="thin">
        <color rgb="FFDAD6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A6A16"/>
      <rgbColor rgb="FF800080"/>
      <rgbColor rgb="FF008080"/>
      <rgbColor rgb="FFDAD6CC"/>
      <rgbColor rgb="FF878787"/>
      <rgbColor rgb="FF9999FF"/>
      <rgbColor rgb="FFBE4B48"/>
      <rgbColor rgb="FFF9F9F9"/>
      <rgbColor rgb="FFE4EFE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CF1EF"/>
      <rgbColor rgb="FFCCFFCC"/>
      <rgbColor rgb="FFFFFF99"/>
      <rgbColor rgb="FF99CCFF"/>
      <rgbColor rgb="FFFF99CC"/>
      <rgbColor rgb="FFCC99FF"/>
      <rgbColor rgb="FFFFCC99"/>
      <rgbColor rgb="FF4A7EBB"/>
      <rgbColor rgb="FF33CCCC"/>
      <rgbColor rgb="FF99CC00"/>
      <rgbColor rgb="FFFFCC00"/>
      <rgbColor rgb="FFFF9900"/>
      <rgbColor rgb="FFFF6600"/>
      <rgbColor rgb="FF67665E"/>
      <rgbColor rgb="FF969696"/>
      <rgbColor rgb="FF0A3634"/>
      <rgbColor rgb="FF4F81BD"/>
      <rgbColor rgb="FF16231F"/>
      <rgbColor rgb="FF333300"/>
      <rgbColor rgb="FF993300"/>
      <rgbColor rgb="FFC0504D"/>
      <rgbColor rgb="FF333399"/>
      <rgbColor rgb="FF0F4C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Monthly reach &amp; screenings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Dashboard!B13</c:f>
              <c:strCache>
                <c:ptCount val="1"/>
                <c:pt idx="0">
                  <c:v>Riders Reached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Dashboard!$A$14:$A$25</c:f>
              <c:strCache>
                <c:ptCount val="12"/>
                <c:pt idx="0">
                  <c:v>Jul 2023</c:v>
                </c:pt>
                <c:pt idx="1">
                  <c:v>Aug 2023</c:v>
                </c:pt>
                <c:pt idx="2">
                  <c:v>Sep 2023</c:v>
                </c:pt>
                <c:pt idx="3">
                  <c:v>Oct 2023</c:v>
                </c:pt>
                <c:pt idx="4">
                  <c:v>Nov 2023</c:v>
                </c:pt>
                <c:pt idx="5">
                  <c:v>Dec 2023</c:v>
                </c:pt>
                <c:pt idx="6">
                  <c:v>Jan 2024</c:v>
                </c:pt>
                <c:pt idx="7">
                  <c:v>Feb 2024</c:v>
                </c:pt>
                <c:pt idx="8">
                  <c:v>Mar 2024</c:v>
                </c:pt>
                <c:pt idx="9">
                  <c:v>Apr 2024</c:v>
                </c:pt>
                <c:pt idx="10">
                  <c:v>May 2024</c:v>
                </c:pt>
                <c:pt idx="11">
                  <c:v>Jun 2024</c:v>
                </c:pt>
              </c:strCache>
            </c:strRef>
          </c:cat>
          <c:val>
            <c:numRef>
              <c:f>Dashboard!$B$14:$B$25</c:f>
              <c:numCache>
                <c:formatCode>#,##0</c:formatCode>
                <c:ptCount val="12"/>
                <c:pt idx="0">
                  <c:v>190</c:v>
                </c:pt>
                <c:pt idx="1">
                  <c:v>182</c:v>
                </c:pt>
                <c:pt idx="2">
                  <c:v>199</c:v>
                </c:pt>
                <c:pt idx="3">
                  <c:v>196</c:v>
                </c:pt>
                <c:pt idx="4">
                  <c:v>198</c:v>
                </c:pt>
                <c:pt idx="5">
                  <c:v>188</c:v>
                </c:pt>
                <c:pt idx="6">
                  <c:v>233</c:v>
                </c:pt>
                <c:pt idx="7">
                  <c:v>255</c:v>
                </c:pt>
                <c:pt idx="8">
                  <c:v>208</c:v>
                </c:pt>
                <c:pt idx="9">
                  <c:v>227</c:v>
                </c:pt>
                <c:pt idx="10">
                  <c:v>210</c:v>
                </c:pt>
                <c:pt idx="11">
                  <c:v>225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Dashboard!C13</c:f>
              <c:strCache>
                <c:ptCount val="1"/>
                <c:pt idx="0">
                  <c:v>Health Screenings</c:v>
                </c:pt>
              </c:strCache>
            </c:strRef>
          </c:tx>
          <c:spPr>
            <a:solidFill>
              <a:srgbClr val="be4b48"/>
            </a:solidFill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Dashboard!$A$14:$A$25</c:f>
              <c:strCache>
                <c:ptCount val="12"/>
                <c:pt idx="0">
                  <c:v>Jul 2023</c:v>
                </c:pt>
                <c:pt idx="1">
                  <c:v>Aug 2023</c:v>
                </c:pt>
                <c:pt idx="2">
                  <c:v>Sep 2023</c:v>
                </c:pt>
                <c:pt idx="3">
                  <c:v>Oct 2023</c:v>
                </c:pt>
                <c:pt idx="4">
                  <c:v>Nov 2023</c:v>
                </c:pt>
                <c:pt idx="5">
                  <c:v>Dec 2023</c:v>
                </c:pt>
                <c:pt idx="6">
                  <c:v>Jan 2024</c:v>
                </c:pt>
                <c:pt idx="7">
                  <c:v>Feb 2024</c:v>
                </c:pt>
                <c:pt idx="8">
                  <c:v>Mar 2024</c:v>
                </c:pt>
                <c:pt idx="9">
                  <c:v>Apr 2024</c:v>
                </c:pt>
                <c:pt idx="10">
                  <c:v>May 2024</c:v>
                </c:pt>
                <c:pt idx="11">
                  <c:v>Jun 2024</c:v>
                </c:pt>
              </c:strCache>
            </c:strRef>
          </c:cat>
          <c:val>
            <c:numRef>
              <c:f>Dashboard!$C$14:$C$25</c:f>
              <c:numCache>
                <c:formatCode>#,##0</c:formatCode>
                <c:ptCount val="12"/>
                <c:pt idx="0">
                  <c:v>124</c:v>
                </c:pt>
                <c:pt idx="1">
                  <c:v>126</c:v>
                </c:pt>
                <c:pt idx="2">
                  <c:v>136</c:v>
                </c:pt>
                <c:pt idx="3">
                  <c:v>134</c:v>
                </c:pt>
                <c:pt idx="4">
                  <c:v>134</c:v>
                </c:pt>
                <c:pt idx="5">
                  <c:v>132</c:v>
                </c:pt>
                <c:pt idx="6">
                  <c:v>167</c:v>
                </c:pt>
                <c:pt idx="7">
                  <c:v>176</c:v>
                </c:pt>
                <c:pt idx="8">
                  <c:v>144</c:v>
                </c:pt>
                <c:pt idx="9">
                  <c:v>159</c:v>
                </c:pt>
                <c:pt idx="10">
                  <c:v>148</c:v>
                </c:pt>
                <c:pt idx="11">
                  <c:v>154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82309831"/>
        <c:axId val="86907057"/>
      </c:lineChart>
      <c:catAx>
        <c:axId val="82309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6907057"/>
        <c:crosses val="autoZero"/>
        <c:auto val="1"/>
        <c:lblAlgn val="ctr"/>
        <c:lblOffset val="100"/>
        <c:noMultiLvlLbl val="0"/>
      </c:catAx>
      <c:valAx>
        <c:axId val="8690705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230983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Riders reached vs kits delivered by hub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Dashboard!B31</c:f>
              <c:strCache>
                <c:ptCount val="1"/>
                <c:pt idx="0">
                  <c:v>Riders Reached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Dashboard!$A$32:$A$38</c:f>
              <c:strCache>
                <c:ptCount val="7"/>
                <c:pt idx="0">
                  <c:v>Koramangala</c:v>
                </c:pt>
                <c:pt idx="1">
                  <c:v>HSR Layout</c:v>
                </c:pt>
                <c:pt idx="2">
                  <c:v>Indiranagar</c:v>
                </c:pt>
                <c:pt idx="3">
                  <c:v>Whitefield</c:v>
                </c:pt>
                <c:pt idx="4">
                  <c:v>Electronic City</c:v>
                </c:pt>
                <c:pt idx="5">
                  <c:v>Marathahalli</c:v>
                </c:pt>
                <c:pt idx="6">
                  <c:v>Jayanagar</c:v>
                </c:pt>
              </c:strCache>
            </c:strRef>
          </c:cat>
          <c:val>
            <c:numRef>
              <c:f>Dashboard!$B$32:$B$38</c:f>
              <c:numCache>
                <c:formatCode>#,##0</c:formatCode>
                <c:ptCount val="7"/>
                <c:pt idx="0">
                  <c:v>443</c:v>
                </c:pt>
                <c:pt idx="1">
                  <c:v>415</c:v>
                </c:pt>
                <c:pt idx="2">
                  <c:v>362</c:v>
                </c:pt>
                <c:pt idx="3">
                  <c:v>402</c:v>
                </c:pt>
                <c:pt idx="4">
                  <c:v>289</c:v>
                </c:pt>
                <c:pt idx="5">
                  <c:v>321</c:v>
                </c:pt>
                <c:pt idx="6">
                  <c:v>279</c:v>
                </c:pt>
              </c:numCache>
            </c:numRef>
          </c:val>
        </c:ser>
        <c:ser>
          <c:idx val="1"/>
          <c:order val="1"/>
          <c:tx>
            <c:strRef>
              <c:f>Dashboard!C31</c:f>
              <c:strCache>
                <c:ptCount val="1"/>
                <c:pt idx="0">
                  <c:v>Kits Delivered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Dashboard!$A$32:$A$38</c:f>
              <c:strCache>
                <c:ptCount val="7"/>
                <c:pt idx="0">
                  <c:v>Koramangala</c:v>
                </c:pt>
                <c:pt idx="1">
                  <c:v>HSR Layout</c:v>
                </c:pt>
                <c:pt idx="2">
                  <c:v>Indiranagar</c:v>
                </c:pt>
                <c:pt idx="3">
                  <c:v>Whitefield</c:v>
                </c:pt>
                <c:pt idx="4">
                  <c:v>Electronic City</c:v>
                </c:pt>
                <c:pt idx="5">
                  <c:v>Marathahalli</c:v>
                </c:pt>
                <c:pt idx="6">
                  <c:v>Jayanagar</c:v>
                </c:pt>
              </c:strCache>
            </c:strRef>
          </c:cat>
          <c:val>
            <c:numRef>
              <c:f>Dashboard!$C$32:$C$38</c:f>
              <c:numCache>
                <c:formatCode>#,##0</c:formatCode>
                <c:ptCount val="7"/>
                <c:pt idx="0">
                  <c:v>309</c:v>
                </c:pt>
                <c:pt idx="1">
                  <c:v>289</c:v>
                </c:pt>
                <c:pt idx="2">
                  <c:v>252</c:v>
                </c:pt>
                <c:pt idx="3">
                  <c:v>291</c:v>
                </c:pt>
                <c:pt idx="4">
                  <c:v>204</c:v>
                </c:pt>
                <c:pt idx="5">
                  <c:v>229</c:v>
                </c:pt>
                <c:pt idx="6">
                  <c:v>181</c:v>
                </c:pt>
              </c:numCache>
            </c:numRef>
          </c:val>
        </c:ser>
        <c:gapWidth val="150"/>
        <c:overlap val="0"/>
        <c:axId val="2657267"/>
        <c:axId val="29944964"/>
      </c:barChart>
      <c:catAx>
        <c:axId val="26572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9944964"/>
        <c:crosses val="autoZero"/>
        <c:auto val="1"/>
        <c:lblAlgn val="ctr"/>
        <c:lblOffset val="100"/>
        <c:noMultiLvlLbl val="0"/>
      </c:catAx>
      <c:valAx>
        <c:axId val="2994496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65726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Barrier mentions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Dashboard!B48</c:f>
              <c:strCache>
                <c:ptCount val="1"/>
                <c:pt idx="0">
                  <c:v>Mentions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Dashboard!$A$49:$A$55</c:f>
              <c:strCache>
                <c:ptCount val="7"/>
                <c:pt idx="0">
                  <c:v>Cost / affordability of medicines</c:v>
                </c:pt>
                <c:pt idx="1">
                  <c:v>Cannot take leave or time off for clinic visits</c:v>
                </c:pt>
                <c:pt idx="2">
                  <c:v>No regular doctor / fragmented, episodic care</c:v>
                </c:pt>
                <c:pt idx="3">
                  <c:v>Low awareness of ESI &amp; insurance entitlements</c:v>
                </c:pt>
                <c:pt idx="4">
                  <c:v>Chronic musculoskeletal pain from riding</c:v>
                </c:pt>
                <c:pt idx="5">
                  <c:v>Heat exhaustion, dehydration, skipped meals</c:v>
                </c:pt>
                <c:pt idx="6">
                  <c:v>Language / documentation friction at facilities</c:v>
                </c:pt>
              </c:strCache>
            </c:strRef>
          </c:cat>
          <c:val>
            <c:numRef>
              <c:f>Dashboard!$B$49:$B$55</c:f>
              <c:numCache>
                <c:formatCode>General</c:formatCode>
                <c:ptCount val="7"/>
                <c:pt idx="0">
                  <c:v>41</c:v>
                </c:pt>
                <c:pt idx="1">
                  <c:v>38</c:v>
                </c:pt>
                <c:pt idx="2">
                  <c:v>30</c:v>
                </c:pt>
                <c:pt idx="3">
                  <c:v>26</c:v>
                </c:pt>
                <c:pt idx="4">
                  <c:v>22</c:v>
                </c:pt>
                <c:pt idx="5">
                  <c:v>18</c:v>
                </c:pt>
                <c:pt idx="6">
                  <c:v>12</c:v>
                </c:pt>
              </c:numCache>
            </c:numRef>
          </c:val>
        </c:ser>
        <c:gapWidth val="150"/>
        <c:overlap val="0"/>
        <c:axId val="89385707"/>
        <c:axId val="24460400"/>
      </c:barChart>
      <c:catAx>
        <c:axId val="893857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4460400"/>
        <c:crosses val="autoZero"/>
        <c:auto val="1"/>
        <c:lblAlgn val="ctr"/>
        <c:lblOffset val="100"/>
        <c:noMultiLvlLbl val="0"/>
      </c:catAx>
      <c:valAx>
        <c:axId val="2446040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938570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Reach by partner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Dashboard!B65</c:f>
              <c:strCache>
                <c:ptCount val="1"/>
                <c:pt idx="0">
                  <c:v>Riders Reached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Dashboard!$A$66:$A$67</c:f>
              <c:strCache>
                <c:ptCount val="2"/>
                <c:pt idx="0">
                  <c:v>Zomato</c:v>
                </c:pt>
                <c:pt idx="1">
                  <c:v>Swiggy</c:v>
                </c:pt>
              </c:strCache>
            </c:strRef>
          </c:cat>
          <c:val>
            <c:numRef>
              <c:f>Dashboard!$B$66:$B$67</c:f>
              <c:numCache>
                <c:formatCode>#,##0</c:formatCode>
                <c:ptCount val="2"/>
                <c:pt idx="0">
                  <c:v>1375</c:v>
                </c:pt>
                <c:pt idx="1">
                  <c:v>1136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12</xdr:row>
      <xdr:rowOff>0</xdr:rowOff>
    </xdr:from>
    <xdr:to>
      <xdr:col>13</xdr:col>
      <xdr:colOff>433080</xdr:colOff>
      <xdr:row>26</xdr:row>
      <xdr:rowOff>32760</xdr:rowOff>
    </xdr:to>
    <xdr:graphicFrame>
      <xdr:nvGraphicFramePr>
        <xdr:cNvPr id="0" name="Chart 1"/>
        <xdr:cNvGraphicFramePr/>
      </xdr:nvGraphicFramePr>
      <xdr:xfrm>
        <a:off x="4440600" y="2724120"/>
        <a:ext cx="611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30</xdr:row>
      <xdr:rowOff>0</xdr:rowOff>
    </xdr:from>
    <xdr:to>
      <xdr:col>14</xdr:col>
      <xdr:colOff>456120</xdr:colOff>
      <xdr:row>44</xdr:row>
      <xdr:rowOff>32760</xdr:rowOff>
    </xdr:to>
    <xdr:graphicFrame>
      <xdr:nvGraphicFramePr>
        <xdr:cNvPr id="1" name="Chart 2"/>
        <xdr:cNvGraphicFramePr/>
      </xdr:nvGraphicFramePr>
      <xdr:xfrm>
        <a:off x="5074920" y="6210360"/>
        <a:ext cx="611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0</xdr:colOff>
      <xdr:row>47</xdr:row>
      <xdr:rowOff>0</xdr:rowOff>
    </xdr:from>
    <xdr:to>
      <xdr:col>13</xdr:col>
      <xdr:colOff>433080</xdr:colOff>
      <xdr:row>61</xdr:row>
      <xdr:rowOff>32400</xdr:rowOff>
    </xdr:to>
    <xdr:graphicFrame>
      <xdr:nvGraphicFramePr>
        <xdr:cNvPr id="2" name="Chart 3"/>
        <xdr:cNvGraphicFramePr/>
      </xdr:nvGraphicFramePr>
      <xdr:xfrm>
        <a:off x="4440600" y="9505800"/>
        <a:ext cx="611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0</xdr:colOff>
      <xdr:row>64</xdr:row>
      <xdr:rowOff>0</xdr:rowOff>
    </xdr:from>
    <xdr:to>
      <xdr:col>7</xdr:col>
      <xdr:colOff>420480</xdr:colOff>
      <xdr:row>77</xdr:row>
      <xdr:rowOff>43200</xdr:rowOff>
    </xdr:to>
    <xdr:graphicFrame>
      <xdr:nvGraphicFramePr>
        <xdr:cNvPr id="3" name="Chart 4"/>
        <xdr:cNvGraphicFramePr/>
      </xdr:nvGraphicFramePr>
      <xdr:xfrm>
        <a:off x="3524400" y="12801600"/>
        <a:ext cx="3239640" cy="25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6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4" min="2" style="0" width="13"/>
    <col collapsed="false" customWidth="true" hidden="false" outlineLevel="0" max="12" min="5" style="0" width="9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15" hidden="false" customHeight="false" outlineLevel="0" collapsed="false">
      <c r="A4" s="3" t="s">
        <v>2</v>
      </c>
      <c r="B4" s="3"/>
      <c r="C4" s="3"/>
      <c r="D4" s="3" t="s">
        <v>3</v>
      </c>
      <c r="E4" s="3"/>
      <c r="F4" s="3"/>
      <c r="G4" s="3" t="s">
        <v>4</v>
      </c>
      <c r="H4" s="3"/>
      <c r="I4" s="3"/>
      <c r="J4" s="3" t="s">
        <v>5</v>
      </c>
      <c r="K4" s="3"/>
      <c r="L4" s="3"/>
    </row>
    <row r="5" customFormat="false" ht="21.75" hidden="false" customHeight="true" outlineLevel="0" collapsed="false">
      <c r="A5" s="4" t="n">
        <f aca="false">SUM('Program Data'!E2:E85)</f>
        <v>2511</v>
      </c>
      <c r="B5" s="4"/>
      <c r="C5" s="4"/>
      <c r="D5" s="4" t="n">
        <f aca="false">SUM('Program Data'!F2:F85)</f>
        <v>56</v>
      </c>
      <c r="E5" s="4"/>
      <c r="F5" s="4"/>
      <c r="G5" s="4" t="n">
        <f aca="false">SUM('Program Data'!G2:G85)</f>
        <v>1734</v>
      </c>
      <c r="H5" s="4"/>
      <c r="I5" s="4"/>
      <c r="J5" s="4" t="n">
        <f aca="false">SUM('Program Data'!I2:I85)</f>
        <v>1755</v>
      </c>
      <c r="K5" s="4"/>
      <c r="L5" s="4"/>
    </row>
    <row r="6" customFormat="false" ht="13.5" hidden="false" customHeight="tru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8" customFormat="false" ht="15" hidden="false" customHeight="false" outlineLevel="0" collapsed="false">
      <c r="A8" s="3" t="s">
        <v>6</v>
      </c>
      <c r="B8" s="3"/>
      <c r="C8" s="3"/>
      <c r="D8" s="3" t="s">
        <v>7</v>
      </c>
      <c r="E8" s="3"/>
      <c r="F8" s="3"/>
      <c r="G8" s="3" t="s">
        <v>8</v>
      </c>
      <c r="H8" s="3"/>
      <c r="I8" s="3"/>
      <c r="J8" s="3" t="s">
        <v>9</v>
      </c>
      <c r="K8" s="3"/>
      <c r="L8" s="3"/>
    </row>
    <row r="9" customFormat="false" ht="21.75" hidden="false" customHeight="true" outlineLevel="0" collapsed="false">
      <c r="A9" s="5" t="n">
        <f aca="false">SUM('Program Data'!I2:I85)/SUM('Program Data'!H2:H85)</f>
        <v>0.898617511520737</v>
      </c>
      <c r="B9" s="5"/>
      <c r="C9" s="5"/>
      <c r="D9" s="5" t="n">
        <f aca="false">SUM('Program Data'!J2:J85)/SUM('Program Data'!G2:G85)</f>
        <v>0.638985005767013</v>
      </c>
      <c r="E9" s="5"/>
      <c r="F9" s="5"/>
      <c r="G9" s="6" t="n">
        <f aca="false">COUNTA(A32:A38)</f>
        <v>7</v>
      </c>
      <c r="H9" s="6"/>
      <c r="I9" s="6"/>
      <c r="J9" s="7" t="n">
        <f aca="false">AVERAGE('Program Data'!L2:L85)</f>
        <v>3.61666666666667</v>
      </c>
      <c r="K9" s="7"/>
      <c r="L9" s="7"/>
    </row>
    <row r="10" customFormat="false" ht="13.5" hidden="false" customHeight="true" outlineLevel="0" collapsed="false">
      <c r="A10" s="5"/>
      <c r="B10" s="5"/>
      <c r="C10" s="5"/>
      <c r="D10" s="5"/>
      <c r="E10" s="5"/>
      <c r="F10" s="5"/>
      <c r="G10" s="6"/>
      <c r="H10" s="6"/>
      <c r="I10" s="6"/>
      <c r="J10" s="7"/>
      <c r="K10" s="7"/>
      <c r="L10" s="7"/>
    </row>
    <row r="12" customFormat="false" ht="19.5" hidden="false" customHeight="true" outlineLevel="0" collapsed="false">
      <c r="A12" s="8" t="s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customFormat="false" ht="15" hidden="false" customHeight="false" outlineLevel="0" collapsed="false">
      <c r="A13" s="9" t="s">
        <v>11</v>
      </c>
      <c r="B13" s="9" t="s">
        <v>12</v>
      </c>
      <c r="C13" s="9" t="s">
        <v>13</v>
      </c>
    </row>
    <row r="14" customFormat="false" ht="15" hidden="false" customHeight="false" outlineLevel="0" collapsed="false">
      <c r="A14" s="10" t="s">
        <v>14</v>
      </c>
      <c r="B14" s="11" t="n">
        <f aca="false">SUMIFS('Program Data'!$E$2:$E$85,'Program Data'!$A$2:$A$85,$A14)</f>
        <v>190</v>
      </c>
      <c r="C14" s="11" t="n">
        <f aca="false">SUMIFS('Program Data'!$G$2:$G$85,'Program Data'!$A$2:$A$85,$A14)</f>
        <v>124</v>
      </c>
    </row>
    <row r="15" customFormat="false" ht="15" hidden="false" customHeight="false" outlineLevel="0" collapsed="false">
      <c r="A15" s="10" t="s">
        <v>15</v>
      </c>
      <c r="B15" s="11" t="n">
        <f aca="false">SUMIFS('Program Data'!$E$2:$E$85,'Program Data'!$A$2:$A$85,$A15)</f>
        <v>182</v>
      </c>
      <c r="C15" s="11" t="n">
        <f aca="false">SUMIFS('Program Data'!$G$2:$G$85,'Program Data'!$A$2:$A$85,$A15)</f>
        <v>126</v>
      </c>
    </row>
    <row r="16" customFormat="false" ht="15" hidden="false" customHeight="false" outlineLevel="0" collapsed="false">
      <c r="A16" s="10" t="s">
        <v>16</v>
      </c>
      <c r="B16" s="11" t="n">
        <f aca="false">SUMIFS('Program Data'!$E$2:$E$85,'Program Data'!$A$2:$A$85,$A16)</f>
        <v>199</v>
      </c>
      <c r="C16" s="11" t="n">
        <f aca="false">SUMIFS('Program Data'!$G$2:$G$85,'Program Data'!$A$2:$A$85,$A16)</f>
        <v>136</v>
      </c>
    </row>
    <row r="17" customFormat="false" ht="15" hidden="false" customHeight="false" outlineLevel="0" collapsed="false">
      <c r="A17" s="10" t="s">
        <v>17</v>
      </c>
      <c r="B17" s="11" t="n">
        <f aca="false">SUMIFS('Program Data'!$E$2:$E$85,'Program Data'!$A$2:$A$85,$A17)</f>
        <v>196</v>
      </c>
      <c r="C17" s="11" t="n">
        <f aca="false">SUMIFS('Program Data'!$G$2:$G$85,'Program Data'!$A$2:$A$85,$A17)</f>
        <v>134</v>
      </c>
    </row>
    <row r="18" customFormat="false" ht="15" hidden="false" customHeight="false" outlineLevel="0" collapsed="false">
      <c r="A18" s="10" t="s">
        <v>18</v>
      </c>
      <c r="B18" s="11" t="n">
        <f aca="false">SUMIFS('Program Data'!$E$2:$E$85,'Program Data'!$A$2:$A$85,$A18)</f>
        <v>198</v>
      </c>
      <c r="C18" s="11" t="n">
        <f aca="false">SUMIFS('Program Data'!$G$2:$G$85,'Program Data'!$A$2:$A$85,$A18)</f>
        <v>134</v>
      </c>
    </row>
    <row r="19" customFormat="false" ht="15" hidden="false" customHeight="false" outlineLevel="0" collapsed="false">
      <c r="A19" s="10" t="s">
        <v>19</v>
      </c>
      <c r="B19" s="11" t="n">
        <f aca="false">SUMIFS('Program Data'!$E$2:$E$85,'Program Data'!$A$2:$A$85,$A19)</f>
        <v>188</v>
      </c>
      <c r="C19" s="11" t="n">
        <f aca="false">SUMIFS('Program Data'!$G$2:$G$85,'Program Data'!$A$2:$A$85,$A19)</f>
        <v>132</v>
      </c>
    </row>
    <row r="20" customFormat="false" ht="15" hidden="false" customHeight="false" outlineLevel="0" collapsed="false">
      <c r="A20" s="10" t="s">
        <v>20</v>
      </c>
      <c r="B20" s="11" t="n">
        <f aca="false">SUMIFS('Program Data'!$E$2:$E$85,'Program Data'!$A$2:$A$85,$A20)</f>
        <v>233</v>
      </c>
      <c r="C20" s="11" t="n">
        <f aca="false">SUMIFS('Program Data'!$G$2:$G$85,'Program Data'!$A$2:$A$85,$A20)</f>
        <v>167</v>
      </c>
    </row>
    <row r="21" customFormat="false" ht="15" hidden="false" customHeight="false" outlineLevel="0" collapsed="false">
      <c r="A21" s="10" t="s">
        <v>21</v>
      </c>
      <c r="B21" s="11" t="n">
        <f aca="false">SUMIFS('Program Data'!$E$2:$E$85,'Program Data'!$A$2:$A$85,$A21)</f>
        <v>255</v>
      </c>
      <c r="C21" s="11" t="n">
        <f aca="false">SUMIFS('Program Data'!$G$2:$G$85,'Program Data'!$A$2:$A$85,$A21)</f>
        <v>176</v>
      </c>
    </row>
    <row r="22" customFormat="false" ht="15" hidden="false" customHeight="false" outlineLevel="0" collapsed="false">
      <c r="A22" s="10" t="s">
        <v>22</v>
      </c>
      <c r="B22" s="11" t="n">
        <f aca="false">SUMIFS('Program Data'!$E$2:$E$85,'Program Data'!$A$2:$A$85,$A22)</f>
        <v>208</v>
      </c>
      <c r="C22" s="11" t="n">
        <f aca="false">SUMIFS('Program Data'!$G$2:$G$85,'Program Data'!$A$2:$A$85,$A22)</f>
        <v>144</v>
      </c>
    </row>
    <row r="23" customFormat="false" ht="15" hidden="false" customHeight="false" outlineLevel="0" collapsed="false">
      <c r="A23" s="10" t="s">
        <v>23</v>
      </c>
      <c r="B23" s="11" t="n">
        <f aca="false">SUMIFS('Program Data'!$E$2:$E$85,'Program Data'!$A$2:$A$85,$A23)</f>
        <v>227</v>
      </c>
      <c r="C23" s="11" t="n">
        <f aca="false">SUMIFS('Program Data'!$G$2:$G$85,'Program Data'!$A$2:$A$85,$A23)</f>
        <v>159</v>
      </c>
    </row>
    <row r="24" customFormat="false" ht="15" hidden="false" customHeight="false" outlineLevel="0" collapsed="false">
      <c r="A24" s="10" t="s">
        <v>24</v>
      </c>
      <c r="B24" s="11" t="n">
        <f aca="false">SUMIFS('Program Data'!$E$2:$E$85,'Program Data'!$A$2:$A$85,$A24)</f>
        <v>210</v>
      </c>
      <c r="C24" s="11" t="n">
        <f aca="false">SUMIFS('Program Data'!$G$2:$G$85,'Program Data'!$A$2:$A$85,$A24)</f>
        <v>148</v>
      </c>
    </row>
    <row r="25" customFormat="false" ht="15" hidden="false" customHeight="false" outlineLevel="0" collapsed="false">
      <c r="A25" s="10" t="s">
        <v>25</v>
      </c>
      <c r="B25" s="11" t="n">
        <f aca="false">SUMIFS('Program Data'!$E$2:$E$85,'Program Data'!$A$2:$A$85,$A25)</f>
        <v>225</v>
      </c>
      <c r="C25" s="11" t="n">
        <f aca="false">SUMIFS('Program Data'!$G$2:$G$85,'Program Data'!$A$2:$A$85,$A25)</f>
        <v>154</v>
      </c>
    </row>
    <row r="30" customFormat="false" ht="19.5" hidden="false" customHeight="true" outlineLevel="0" collapsed="false">
      <c r="A30" s="8" t="s">
        <v>26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customFormat="false" ht="15" hidden="false" customHeight="false" outlineLevel="0" collapsed="false">
      <c r="A31" s="9" t="s">
        <v>27</v>
      </c>
      <c r="B31" s="9" t="s">
        <v>12</v>
      </c>
      <c r="C31" s="9" t="s">
        <v>28</v>
      </c>
      <c r="D31" s="9" t="s">
        <v>29</v>
      </c>
    </row>
    <row r="32" customFormat="false" ht="15" hidden="false" customHeight="false" outlineLevel="0" collapsed="false">
      <c r="A32" s="10" t="s">
        <v>30</v>
      </c>
      <c r="B32" s="11" t="n">
        <f aca="false">SUMIFS('Program Data'!$E$2:$E$85,'Program Data'!$B$2:$B$85,$A32)</f>
        <v>443</v>
      </c>
      <c r="C32" s="11" t="n">
        <f aca="false">SUMIFS('Program Data'!$I$2:$I$85,'Program Data'!$B$2:$B$85,$A32)</f>
        <v>309</v>
      </c>
      <c r="D32" s="12" t="n">
        <f aca="false">SUMIFS('Program Data'!$I$2:$I$85,'Program Data'!$B$2:$B$85,$A32)/SUMIFS('Program Data'!$H$2:$H$85,'Program Data'!$B$2:$B$85,$A32)</f>
        <v>0.903508771929825</v>
      </c>
    </row>
    <row r="33" customFormat="false" ht="15" hidden="false" customHeight="false" outlineLevel="0" collapsed="false">
      <c r="A33" s="10" t="s">
        <v>31</v>
      </c>
      <c r="B33" s="11" t="n">
        <f aca="false">SUMIFS('Program Data'!$E$2:$E$85,'Program Data'!$B$2:$B$85,$A33)</f>
        <v>415</v>
      </c>
      <c r="C33" s="11" t="n">
        <f aca="false">SUMIFS('Program Data'!$I$2:$I$85,'Program Data'!$B$2:$B$85,$A33)</f>
        <v>289</v>
      </c>
      <c r="D33" s="12" t="n">
        <f aca="false">SUMIFS('Program Data'!$I$2:$I$85,'Program Data'!$B$2:$B$85,$A33)/SUMIFS('Program Data'!$H$2:$H$85,'Program Data'!$B$2:$B$85,$A33)</f>
        <v>0.911671924290221</v>
      </c>
    </row>
    <row r="34" customFormat="false" ht="15" hidden="false" customHeight="false" outlineLevel="0" collapsed="false">
      <c r="A34" s="10" t="s">
        <v>32</v>
      </c>
      <c r="B34" s="11" t="n">
        <f aca="false">SUMIFS('Program Data'!$E$2:$E$85,'Program Data'!$B$2:$B$85,$A34)</f>
        <v>362</v>
      </c>
      <c r="C34" s="11" t="n">
        <f aca="false">SUMIFS('Program Data'!$I$2:$I$85,'Program Data'!$B$2:$B$85,$A34)</f>
        <v>252</v>
      </c>
      <c r="D34" s="12" t="n">
        <f aca="false">SUMIFS('Program Data'!$I$2:$I$85,'Program Data'!$B$2:$B$85,$A34)/SUMIFS('Program Data'!$H$2:$H$85,'Program Data'!$B$2:$B$85,$A34)</f>
        <v>0.887323943661972</v>
      </c>
    </row>
    <row r="35" customFormat="false" ht="15" hidden="false" customHeight="false" outlineLevel="0" collapsed="false">
      <c r="A35" s="10" t="s">
        <v>33</v>
      </c>
      <c r="B35" s="11" t="n">
        <f aca="false">SUMIFS('Program Data'!$E$2:$E$85,'Program Data'!$B$2:$B$85,$A35)</f>
        <v>402</v>
      </c>
      <c r="C35" s="11" t="n">
        <f aca="false">SUMIFS('Program Data'!$I$2:$I$85,'Program Data'!$B$2:$B$85,$A35)</f>
        <v>291</v>
      </c>
      <c r="D35" s="12" t="n">
        <f aca="false">SUMIFS('Program Data'!$I$2:$I$85,'Program Data'!$B$2:$B$85,$A35)/SUMIFS('Program Data'!$H$2:$H$85,'Program Data'!$B$2:$B$85,$A35)</f>
        <v>0.898148148148148</v>
      </c>
    </row>
    <row r="36" customFormat="false" ht="15" hidden="false" customHeight="false" outlineLevel="0" collapsed="false">
      <c r="A36" s="10" t="s">
        <v>34</v>
      </c>
      <c r="B36" s="11" t="n">
        <f aca="false">SUMIFS('Program Data'!$E$2:$E$85,'Program Data'!$B$2:$B$85,$A36)</f>
        <v>289</v>
      </c>
      <c r="C36" s="11" t="n">
        <f aca="false">SUMIFS('Program Data'!$I$2:$I$85,'Program Data'!$B$2:$B$85,$A36)</f>
        <v>204</v>
      </c>
      <c r="D36" s="12" t="n">
        <f aca="false">SUMIFS('Program Data'!$I$2:$I$85,'Program Data'!$B$2:$B$85,$A36)/SUMIFS('Program Data'!$H$2:$H$85,'Program Data'!$B$2:$B$85,$A36)</f>
        <v>0.898678414096916</v>
      </c>
    </row>
    <row r="37" customFormat="false" ht="15" hidden="false" customHeight="false" outlineLevel="0" collapsed="false">
      <c r="A37" s="10" t="s">
        <v>35</v>
      </c>
      <c r="B37" s="11" t="n">
        <f aca="false">SUMIFS('Program Data'!$E$2:$E$85,'Program Data'!$B$2:$B$85,$A37)</f>
        <v>321</v>
      </c>
      <c r="C37" s="11" t="n">
        <f aca="false">SUMIFS('Program Data'!$I$2:$I$85,'Program Data'!$B$2:$B$85,$A37)</f>
        <v>229</v>
      </c>
      <c r="D37" s="12" t="n">
        <f aca="false">SUMIFS('Program Data'!$I$2:$I$85,'Program Data'!$B$2:$B$85,$A37)/SUMIFS('Program Data'!$H$2:$H$85,'Program Data'!$B$2:$B$85,$A37)</f>
        <v>0.89453125</v>
      </c>
    </row>
    <row r="38" customFormat="false" ht="15" hidden="false" customHeight="false" outlineLevel="0" collapsed="false">
      <c r="A38" s="10" t="s">
        <v>36</v>
      </c>
      <c r="B38" s="11" t="n">
        <f aca="false">SUMIFS('Program Data'!$E$2:$E$85,'Program Data'!$B$2:$B$85,$A38)</f>
        <v>279</v>
      </c>
      <c r="C38" s="11" t="n">
        <f aca="false">SUMIFS('Program Data'!$I$2:$I$85,'Program Data'!$B$2:$B$85,$A38)</f>
        <v>181</v>
      </c>
      <c r="D38" s="12" t="n">
        <f aca="false">SUMIFS('Program Data'!$I$2:$I$85,'Program Data'!$B$2:$B$85,$A38)/SUMIFS('Program Data'!$H$2:$H$85,'Program Data'!$B$2:$B$85,$A38)</f>
        <v>0.891625615763547</v>
      </c>
    </row>
    <row r="47" customFormat="false" ht="19.5" hidden="false" customHeight="true" outlineLevel="0" collapsed="false">
      <c r="A47" s="8" t="s">
        <v>37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customFormat="false" ht="15" hidden="false" customHeight="false" outlineLevel="0" collapsed="false">
      <c r="A48" s="9" t="s">
        <v>38</v>
      </c>
      <c r="B48" s="9" t="s">
        <v>39</v>
      </c>
      <c r="C48" s="9" t="s">
        <v>40</v>
      </c>
    </row>
    <row r="49" customFormat="false" ht="15" hidden="false" customHeight="false" outlineLevel="0" collapsed="false">
      <c r="A49" s="10" t="str">
        <f aca="false">Findings!A5</f>
        <v>Cost / affordability of medicines</v>
      </c>
      <c r="B49" s="13" t="n">
        <f aca="false">Findings!B5</f>
        <v>41</v>
      </c>
      <c r="C49" s="12" t="n">
        <f aca="false">Findings!C5</f>
        <v>0.732142857142857</v>
      </c>
    </row>
    <row r="50" customFormat="false" ht="15" hidden="false" customHeight="false" outlineLevel="0" collapsed="false">
      <c r="A50" s="10" t="str">
        <f aca="false">Findings!A6</f>
        <v>Cannot take leave or time off for clinic visits</v>
      </c>
      <c r="B50" s="13" t="n">
        <f aca="false">Findings!B6</f>
        <v>38</v>
      </c>
      <c r="C50" s="12" t="n">
        <f aca="false">Findings!C6</f>
        <v>0.678571428571429</v>
      </c>
    </row>
    <row r="51" customFormat="false" ht="15" hidden="false" customHeight="false" outlineLevel="0" collapsed="false">
      <c r="A51" s="10" t="str">
        <f aca="false">Findings!A7</f>
        <v>No regular doctor / fragmented, episodic care</v>
      </c>
      <c r="B51" s="13" t="n">
        <f aca="false">Findings!B7</f>
        <v>30</v>
      </c>
      <c r="C51" s="12" t="n">
        <f aca="false">Findings!C7</f>
        <v>0.535714285714286</v>
      </c>
    </row>
    <row r="52" customFormat="false" ht="15" hidden="false" customHeight="false" outlineLevel="0" collapsed="false">
      <c r="A52" s="10" t="str">
        <f aca="false">Findings!A8</f>
        <v>Low awareness of ESI &amp; insurance entitlements</v>
      </c>
      <c r="B52" s="13" t="n">
        <f aca="false">Findings!B8</f>
        <v>26</v>
      </c>
      <c r="C52" s="12" t="n">
        <f aca="false">Findings!C8</f>
        <v>0.464285714285714</v>
      </c>
    </row>
    <row r="53" customFormat="false" ht="15" hidden="false" customHeight="false" outlineLevel="0" collapsed="false">
      <c r="A53" s="10" t="str">
        <f aca="false">Findings!A9</f>
        <v>Chronic musculoskeletal pain from riding</v>
      </c>
      <c r="B53" s="13" t="n">
        <f aca="false">Findings!B9</f>
        <v>22</v>
      </c>
      <c r="C53" s="12" t="n">
        <f aca="false">Findings!C9</f>
        <v>0.392857142857143</v>
      </c>
    </row>
    <row r="54" customFormat="false" ht="15" hidden="false" customHeight="false" outlineLevel="0" collapsed="false">
      <c r="A54" s="10" t="str">
        <f aca="false">Findings!A10</f>
        <v>Heat exhaustion, dehydration, skipped meals</v>
      </c>
      <c r="B54" s="13" t="n">
        <f aca="false">Findings!B10</f>
        <v>18</v>
      </c>
      <c r="C54" s="12" t="n">
        <f aca="false">Findings!C10</f>
        <v>0.321428571428571</v>
      </c>
    </row>
    <row r="55" customFormat="false" ht="15" hidden="false" customHeight="false" outlineLevel="0" collapsed="false">
      <c r="A55" s="10" t="str">
        <f aca="false">Findings!A11</f>
        <v>Language / documentation friction at facilities</v>
      </c>
      <c r="B55" s="13" t="n">
        <f aca="false">Findings!B11</f>
        <v>12</v>
      </c>
      <c r="C55" s="12" t="n">
        <f aca="false">Findings!C11</f>
        <v>0.214285714285714</v>
      </c>
    </row>
    <row r="64" customFormat="false" ht="19.5" hidden="false" customHeight="true" outlineLevel="0" collapsed="false">
      <c r="A64" s="8" t="s">
        <v>41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customFormat="false" ht="15" hidden="false" customHeight="false" outlineLevel="0" collapsed="false">
      <c r="A65" s="9" t="s">
        <v>42</v>
      </c>
      <c r="B65" s="9" t="s">
        <v>12</v>
      </c>
    </row>
    <row r="66" customFormat="false" ht="15" hidden="false" customHeight="false" outlineLevel="0" collapsed="false">
      <c r="A66" s="10" t="s">
        <v>43</v>
      </c>
      <c r="B66" s="11" t="n">
        <f aca="false">SUM('Program Data'!C2:C85)</f>
        <v>1375</v>
      </c>
    </row>
    <row r="67" customFormat="false" ht="15" hidden="false" customHeight="false" outlineLevel="0" collapsed="false">
      <c r="A67" s="10" t="s">
        <v>44</v>
      </c>
      <c r="B67" s="11" t="n">
        <f aca="false">SUM('Program Data'!D2:D85)</f>
        <v>1136</v>
      </c>
    </row>
  </sheetData>
  <mergeCells count="22">
    <mergeCell ref="A1:L1"/>
    <mergeCell ref="A2:L2"/>
    <mergeCell ref="A4:C4"/>
    <mergeCell ref="D4:F4"/>
    <mergeCell ref="G4:I4"/>
    <mergeCell ref="J4:L4"/>
    <mergeCell ref="A5:C6"/>
    <mergeCell ref="D5:F6"/>
    <mergeCell ref="G5:I6"/>
    <mergeCell ref="J5:L6"/>
    <mergeCell ref="A8:C8"/>
    <mergeCell ref="D8:F8"/>
    <mergeCell ref="G8:I8"/>
    <mergeCell ref="J8:L8"/>
    <mergeCell ref="A9:C10"/>
    <mergeCell ref="D9:F10"/>
    <mergeCell ref="G9:I10"/>
    <mergeCell ref="J9:L10"/>
    <mergeCell ref="A12:L12"/>
    <mergeCell ref="A30:L30"/>
    <mergeCell ref="A47:L47"/>
    <mergeCell ref="A64:L64"/>
  </mergeCells>
  <conditionalFormatting sqref="D32:D38">
    <cfRule type="colorScale" priority="2">
      <colorScale>
        <cfvo type="min" val="0"/>
        <cfvo type="percentile" val="50"/>
        <cfvo type="max" val="0"/>
        <color rgb="FFF3E1DD"/>
        <color rgb="FFF6EDD9"/>
        <color rgb="FFE4EFE9"/>
      </colorScale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4" min="2" style="0" width="15"/>
    <col collapsed="false" customWidth="true" hidden="false" outlineLevel="0" max="9" min="5" style="0" width="14"/>
    <col collapsed="false" customWidth="true" hidden="false" outlineLevel="0" max="11" min="10" style="0" width="16"/>
    <col collapsed="false" customWidth="true" hidden="false" outlineLevel="0" max="12" min="12" style="0" width="15"/>
  </cols>
  <sheetData>
    <row r="1" customFormat="false" ht="22.35" hidden="false" customHeight="false" outlineLevel="0" collapsed="false">
      <c r="A1" s="14" t="s">
        <v>11</v>
      </c>
      <c r="B1" s="14" t="s">
        <v>27</v>
      </c>
      <c r="C1" s="14" t="s">
        <v>45</v>
      </c>
      <c r="D1" s="14" t="s">
        <v>46</v>
      </c>
      <c r="E1" s="14" t="s">
        <v>12</v>
      </c>
      <c r="F1" s="14" t="s">
        <v>47</v>
      </c>
      <c r="G1" s="14" t="s">
        <v>13</v>
      </c>
      <c r="H1" s="14" t="s">
        <v>48</v>
      </c>
      <c r="I1" s="14" t="s">
        <v>28</v>
      </c>
      <c r="J1" s="14" t="s">
        <v>49</v>
      </c>
      <c r="K1" s="14" t="s">
        <v>50</v>
      </c>
      <c r="L1" s="14" t="s">
        <v>51</v>
      </c>
    </row>
    <row r="2" customFormat="false" ht="15" hidden="false" customHeight="false" outlineLevel="0" collapsed="false">
      <c r="A2" s="10" t="s">
        <v>14</v>
      </c>
      <c r="B2" s="10" t="s">
        <v>30</v>
      </c>
      <c r="C2" s="13" t="n">
        <v>17</v>
      </c>
      <c r="D2" s="13" t="n">
        <v>12</v>
      </c>
      <c r="E2" s="13" t="n">
        <f aca="false">C2+D2</f>
        <v>29</v>
      </c>
      <c r="F2" s="13" t="n">
        <v>1</v>
      </c>
      <c r="G2" s="13" t="n">
        <v>19</v>
      </c>
      <c r="H2" s="13" t="n">
        <v>20</v>
      </c>
      <c r="I2" s="13" t="n">
        <v>19</v>
      </c>
      <c r="J2" s="13" t="n">
        <v>11</v>
      </c>
      <c r="K2" s="13" t="n">
        <v>21</v>
      </c>
      <c r="L2" s="15" t="n">
        <v>4.6</v>
      </c>
    </row>
    <row r="3" customFormat="false" ht="15" hidden="false" customHeight="false" outlineLevel="0" collapsed="false">
      <c r="A3" s="10" t="s">
        <v>14</v>
      </c>
      <c r="B3" s="10" t="s">
        <v>31</v>
      </c>
      <c r="C3" s="13" t="n">
        <v>18</v>
      </c>
      <c r="D3" s="13" t="n">
        <v>16</v>
      </c>
      <c r="E3" s="13" t="n">
        <f aca="false">C3+D3</f>
        <v>34</v>
      </c>
      <c r="F3" s="13" t="n">
        <v>1</v>
      </c>
      <c r="G3" s="13" t="n">
        <v>21</v>
      </c>
      <c r="H3" s="13" t="n">
        <v>22</v>
      </c>
      <c r="I3" s="13" t="n">
        <v>20</v>
      </c>
      <c r="J3" s="13" t="n">
        <v>15</v>
      </c>
      <c r="K3" s="13" t="n">
        <v>21</v>
      </c>
      <c r="L3" s="15" t="n">
        <v>2.8</v>
      </c>
    </row>
    <row r="4" customFormat="false" ht="15" hidden="false" customHeight="false" outlineLevel="0" collapsed="false">
      <c r="A4" s="10" t="s">
        <v>14</v>
      </c>
      <c r="B4" s="10" t="s">
        <v>32</v>
      </c>
      <c r="C4" s="13" t="n">
        <v>17</v>
      </c>
      <c r="D4" s="13" t="n">
        <v>16</v>
      </c>
      <c r="E4" s="13" t="n">
        <f aca="false">C4+D4</f>
        <v>33</v>
      </c>
      <c r="F4" s="13" t="n">
        <v>1</v>
      </c>
      <c r="G4" s="13" t="n">
        <v>22</v>
      </c>
      <c r="H4" s="13" t="n">
        <v>27</v>
      </c>
      <c r="I4" s="13" t="n">
        <v>23</v>
      </c>
      <c r="J4" s="13" t="n">
        <v>15</v>
      </c>
      <c r="K4" s="13" t="n">
        <v>22</v>
      </c>
      <c r="L4" s="15" t="n">
        <v>2.6</v>
      </c>
    </row>
    <row r="5" customFormat="false" ht="15" hidden="false" customHeight="false" outlineLevel="0" collapsed="false">
      <c r="A5" s="10" t="s">
        <v>14</v>
      </c>
      <c r="B5" s="10" t="s">
        <v>33</v>
      </c>
      <c r="C5" s="13" t="n">
        <v>19</v>
      </c>
      <c r="D5" s="13" t="n">
        <v>11</v>
      </c>
      <c r="E5" s="13" t="n">
        <f aca="false">C5+D5</f>
        <v>30</v>
      </c>
      <c r="F5" s="13" t="n">
        <v>2</v>
      </c>
      <c r="G5" s="13" t="n">
        <v>19</v>
      </c>
      <c r="H5" s="13" t="n">
        <v>22</v>
      </c>
      <c r="I5" s="13" t="n">
        <v>19</v>
      </c>
      <c r="J5" s="13" t="n">
        <v>11</v>
      </c>
      <c r="K5" s="13" t="n">
        <v>22</v>
      </c>
      <c r="L5" s="15" t="n">
        <v>3.7</v>
      </c>
    </row>
    <row r="6" customFormat="false" ht="15" hidden="false" customHeight="false" outlineLevel="0" collapsed="false">
      <c r="A6" s="10" t="s">
        <v>14</v>
      </c>
      <c r="B6" s="10" t="s">
        <v>34</v>
      </c>
      <c r="C6" s="13" t="n">
        <v>15</v>
      </c>
      <c r="D6" s="13" t="n">
        <v>13</v>
      </c>
      <c r="E6" s="13" t="n">
        <f aca="false">C6+D6</f>
        <v>28</v>
      </c>
      <c r="F6" s="13" t="n">
        <v>0</v>
      </c>
      <c r="G6" s="13" t="n">
        <v>19</v>
      </c>
      <c r="H6" s="13" t="n">
        <v>21</v>
      </c>
      <c r="I6" s="13" t="n">
        <v>19</v>
      </c>
      <c r="J6" s="13" t="n">
        <v>12</v>
      </c>
      <c r="K6" s="13" t="n">
        <v>18</v>
      </c>
      <c r="L6" s="15" t="n">
        <v>4.3</v>
      </c>
    </row>
    <row r="7" customFormat="false" ht="15" hidden="false" customHeight="false" outlineLevel="0" collapsed="false">
      <c r="A7" s="10" t="s">
        <v>14</v>
      </c>
      <c r="B7" s="10" t="s">
        <v>35</v>
      </c>
      <c r="C7" s="13" t="n">
        <v>10</v>
      </c>
      <c r="D7" s="13" t="n">
        <v>8</v>
      </c>
      <c r="E7" s="13" t="n">
        <f aca="false">C7+D7</f>
        <v>18</v>
      </c>
      <c r="F7" s="13" t="n">
        <v>2</v>
      </c>
      <c r="G7" s="13" t="n">
        <v>13</v>
      </c>
      <c r="H7" s="13" t="n">
        <v>15</v>
      </c>
      <c r="I7" s="13" t="n">
        <v>14</v>
      </c>
      <c r="J7" s="13" t="n">
        <v>9</v>
      </c>
      <c r="K7" s="13" t="n">
        <v>12</v>
      </c>
      <c r="L7" s="15" t="n">
        <v>4.7</v>
      </c>
    </row>
    <row r="8" customFormat="false" ht="15" hidden="false" customHeight="false" outlineLevel="0" collapsed="false">
      <c r="A8" s="10" t="s">
        <v>14</v>
      </c>
      <c r="B8" s="10" t="s">
        <v>36</v>
      </c>
      <c r="C8" s="13" t="n">
        <v>8</v>
      </c>
      <c r="D8" s="13" t="n">
        <v>10</v>
      </c>
      <c r="E8" s="13" t="n">
        <f aca="false">C8+D8</f>
        <v>18</v>
      </c>
      <c r="F8" s="13" t="n">
        <v>0</v>
      </c>
      <c r="G8" s="13" t="n">
        <v>11</v>
      </c>
      <c r="H8" s="13" t="n">
        <v>12</v>
      </c>
      <c r="I8" s="13" t="n">
        <v>10</v>
      </c>
      <c r="J8" s="13" t="n">
        <v>7</v>
      </c>
      <c r="K8" s="13" t="n">
        <v>14</v>
      </c>
      <c r="L8" s="15" t="n">
        <v>3.7</v>
      </c>
    </row>
    <row r="9" customFormat="false" ht="15" hidden="false" customHeight="false" outlineLevel="0" collapsed="false">
      <c r="A9" s="10" t="s">
        <v>15</v>
      </c>
      <c r="B9" s="10" t="s">
        <v>30</v>
      </c>
      <c r="C9" s="13" t="n">
        <v>17</v>
      </c>
      <c r="D9" s="13" t="n">
        <v>16</v>
      </c>
      <c r="E9" s="13" t="n">
        <f aca="false">C9+D9</f>
        <v>33</v>
      </c>
      <c r="F9" s="13" t="n">
        <v>1</v>
      </c>
      <c r="G9" s="13" t="n">
        <v>24</v>
      </c>
      <c r="H9" s="13" t="n">
        <v>27</v>
      </c>
      <c r="I9" s="13" t="n">
        <v>25</v>
      </c>
      <c r="J9" s="13" t="n">
        <v>15</v>
      </c>
      <c r="K9" s="13" t="n">
        <v>25</v>
      </c>
      <c r="L9" s="15" t="n">
        <v>4.7</v>
      </c>
    </row>
    <row r="10" customFormat="false" ht="15" hidden="false" customHeight="false" outlineLevel="0" collapsed="false">
      <c r="A10" s="10" t="s">
        <v>15</v>
      </c>
      <c r="B10" s="10" t="s">
        <v>31</v>
      </c>
      <c r="C10" s="13" t="n">
        <v>10</v>
      </c>
      <c r="D10" s="13" t="n">
        <v>14</v>
      </c>
      <c r="E10" s="13" t="n">
        <f aca="false">C10+D10</f>
        <v>24</v>
      </c>
      <c r="F10" s="13" t="n">
        <v>2</v>
      </c>
      <c r="G10" s="13" t="n">
        <v>17</v>
      </c>
      <c r="H10" s="13" t="n">
        <v>21</v>
      </c>
      <c r="I10" s="13" t="n">
        <v>20</v>
      </c>
      <c r="J10" s="13" t="n">
        <v>10</v>
      </c>
      <c r="K10" s="13" t="n">
        <v>16</v>
      </c>
      <c r="L10" s="15" t="n">
        <v>3.9</v>
      </c>
    </row>
    <row r="11" customFormat="false" ht="15" hidden="false" customHeight="false" outlineLevel="0" collapsed="false">
      <c r="A11" s="10" t="s">
        <v>15</v>
      </c>
      <c r="B11" s="10" t="s">
        <v>32</v>
      </c>
      <c r="C11" s="13" t="n">
        <v>13</v>
      </c>
      <c r="D11" s="13" t="n">
        <v>9</v>
      </c>
      <c r="E11" s="13" t="n">
        <f aca="false">C11+D11</f>
        <v>22</v>
      </c>
      <c r="F11" s="13" t="n">
        <v>0</v>
      </c>
      <c r="G11" s="13" t="n">
        <v>16</v>
      </c>
      <c r="H11" s="13" t="n">
        <v>18</v>
      </c>
      <c r="I11" s="13" t="n">
        <v>16</v>
      </c>
      <c r="J11" s="13" t="n">
        <v>10</v>
      </c>
      <c r="K11" s="13" t="n">
        <v>16</v>
      </c>
      <c r="L11" s="15" t="n">
        <v>3.2</v>
      </c>
    </row>
    <row r="12" customFormat="false" ht="15" hidden="false" customHeight="false" outlineLevel="0" collapsed="false">
      <c r="A12" s="10" t="s">
        <v>15</v>
      </c>
      <c r="B12" s="10" t="s">
        <v>33</v>
      </c>
      <c r="C12" s="13" t="n">
        <v>19</v>
      </c>
      <c r="D12" s="13" t="n">
        <v>10</v>
      </c>
      <c r="E12" s="13" t="n">
        <f aca="false">C12+D12</f>
        <v>29</v>
      </c>
      <c r="F12" s="13" t="n">
        <v>1</v>
      </c>
      <c r="G12" s="13" t="n">
        <v>18</v>
      </c>
      <c r="H12" s="13" t="n">
        <v>20</v>
      </c>
      <c r="I12" s="13" t="n">
        <v>18</v>
      </c>
      <c r="J12" s="13" t="n">
        <v>10</v>
      </c>
      <c r="K12" s="13" t="n">
        <v>20</v>
      </c>
      <c r="L12" s="15" t="n">
        <v>3.6</v>
      </c>
    </row>
    <row r="13" customFormat="false" ht="15" hidden="false" customHeight="false" outlineLevel="0" collapsed="false">
      <c r="A13" s="10" t="s">
        <v>15</v>
      </c>
      <c r="B13" s="10" t="s">
        <v>34</v>
      </c>
      <c r="C13" s="13" t="n">
        <v>16</v>
      </c>
      <c r="D13" s="13" t="n">
        <v>11</v>
      </c>
      <c r="E13" s="13" t="n">
        <f aca="false">C13+D13</f>
        <v>27</v>
      </c>
      <c r="F13" s="13" t="n">
        <v>0</v>
      </c>
      <c r="G13" s="13" t="n">
        <v>21</v>
      </c>
      <c r="H13" s="13" t="n">
        <v>22</v>
      </c>
      <c r="I13" s="13" t="n">
        <v>19</v>
      </c>
      <c r="J13" s="13" t="n">
        <v>12</v>
      </c>
      <c r="K13" s="13" t="n">
        <v>17</v>
      </c>
      <c r="L13" s="15" t="n">
        <v>3.5</v>
      </c>
    </row>
    <row r="14" customFormat="false" ht="15" hidden="false" customHeight="false" outlineLevel="0" collapsed="false">
      <c r="A14" s="10" t="s">
        <v>15</v>
      </c>
      <c r="B14" s="10" t="s">
        <v>35</v>
      </c>
      <c r="C14" s="13" t="n">
        <v>12</v>
      </c>
      <c r="D14" s="13" t="n">
        <v>11</v>
      </c>
      <c r="E14" s="13" t="n">
        <f aca="false">C14+D14</f>
        <v>23</v>
      </c>
      <c r="F14" s="13" t="n">
        <v>1</v>
      </c>
      <c r="G14" s="13" t="n">
        <v>14</v>
      </c>
      <c r="H14" s="13" t="n">
        <v>15</v>
      </c>
      <c r="I14" s="13" t="n">
        <v>13</v>
      </c>
      <c r="J14" s="13" t="n">
        <v>9</v>
      </c>
      <c r="K14" s="13" t="n">
        <v>18</v>
      </c>
      <c r="L14" s="15" t="n">
        <v>4</v>
      </c>
    </row>
    <row r="15" customFormat="false" ht="15" hidden="false" customHeight="false" outlineLevel="0" collapsed="false">
      <c r="A15" s="10" t="s">
        <v>15</v>
      </c>
      <c r="B15" s="10" t="s">
        <v>36</v>
      </c>
      <c r="C15" s="13" t="n">
        <v>12</v>
      </c>
      <c r="D15" s="13" t="n">
        <v>12</v>
      </c>
      <c r="E15" s="13" t="n">
        <f aca="false">C15+D15</f>
        <v>24</v>
      </c>
      <c r="F15" s="13" t="n">
        <v>1</v>
      </c>
      <c r="G15" s="13" t="n">
        <v>16</v>
      </c>
      <c r="H15" s="13" t="n">
        <v>18</v>
      </c>
      <c r="I15" s="13" t="n">
        <v>16</v>
      </c>
      <c r="J15" s="13" t="n">
        <v>11</v>
      </c>
      <c r="K15" s="13" t="n">
        <v>15</v>
      </c>
      <c r="L15" s="15" t="n">
        <v>2.4</v>
      </c>
    </row>
    <row r="16" customFormat="false" ht="15" hidden="false" customHeight="false" outlineLevel="0" collapsed="false">
      <c r="A16" s="10" t="s">
        <v>16</v>
      </c>
      <c r="B16" s="10" t="s">
        <v>30</v>
      </c>
      <c r="C16" s="13" t="n">
        <v>12</v>
      </c>
      <c r="D16" s="13" t="n">
        <v>16</v>
      </c>
      <c r="E16" s="13" t="n">
        <f aca="false">C16+D16</f>
        <v>28</v>
      </c>
      <c r="F16" s="13" t="n">
        <v>1</v>
      </c>
      <c r="G16" s="13" t="n">
        <v>20</v>
      </c>
      <c r="H16" s="13" t="n">
        <v>21</v>
      </c>
      <c r="I16" s="13" t="n">
        <v>19</v>
      </c>
      <c r="J16" s="13" t="n">
        <v>13</v>
      </c>
      <c r="K16" s="13" t="n">
        <v>22</v>
      </c>
      <c r="L16" s="15" t="n">
        <v>3.8</v>
      </c>
    </row>
    <row r="17" customFormat="false" ht="15" hidden="false" customHeight="false" outlineLevel="0" collapsed="false">
      <c r="A17" s="10" t="s">
        <v>16</v>
      </c>
      <c r="B17" s="10" t="s">
        <v>31</v>
      </c>
      <c r="C17" s="13" t="n">
        <v>22</v>
      </c>
      <c r="D17" s="13" t="n">
        <v>17</v>
      </c>
      <c r="E17" s="13" t="n">
        <f aca="false">C17+D17</f>
        <v>39</v>
      </c>
      <c r="F17" s="13" t="n">
        <v>0</v>
      </c>
      <c r="G17" s="13" t="n">
        <v>24</v>
      </c>
      <c r="H17" s="13" t="n">
        <v>26</v>
      </c>
      <c r="I17" s="13" t="n">
        <v>23</v>
      </c>
      <c r="J17" s="13" t="n">
        <v>15</v>
      </c>
      <c r="K17" s="13" t="n">
        <v>24</v>
      </c>
      <c r="L17" s="15" t="n">
        <v>4.4</v>
      </c>
    </row>
    <row r="18" customFormat="false" ht="15" hidden="false" customHeight="false" outlineLevel="0" collapsed="false">
      <c r="A18" s="10" t="s">
        <v>16</v>
      </c>
      <c r="B18" s="10" t="s">
        <v>32</v>
      </c>
      <c r="C18" s="13" t="n">
        <v>16</v>
      </c>
      <c r="D18" s="13" t="n">
        <v>15</v>
      </c>
      <c r="E18" s="13" t="n">
        <f aca="false">C18+D18</f>
        <v>31</v>
      </c>
      <c r="F18" s="13" t="n">
        <v>1</v>
      </c>
      <c r="G18" s="13" t="n">
        <v>21</v>
      </c>
      <c r="H18" s="13" t="n">
        <v>22</v>
      </c>
      <c r="I18" s="13" t="n">
        <v>19</v>
      </c>
      <c r="J18" s="13" t="n">
        <v>13</v>
      </c>
      <c r="K18" s="13" t="n">
        <v>20</v>
      </c>
      <c r="L18" s="15" t="n">
        <v>4.4</v>
      </c>
    </row>
    <row r="19" customFormat="false" ht="15" hidden="false" customHeight="false" outlineLevel="0" collapsed="false">
      <c r="A19" s="10" t="s">
        <v>16</v>
      </c>
      <c r="B19" s="10" t="s">
        <v>33</v>
      </c>
      <c r="C19" s="13" t="n">
        <v>14</v>
      </c>
      <c r="D19" s="13" t="n">
        <v>19</v>
      </c>
      <c r="E19" s="13" t="n">
        <f aca="false">C19+D19</f>
        <v>33</v>
      </c>
      <c r="F19" s="13" t="n">
        <v>1</v>
      </c>
      <c r="G19" s="13" t="n">
        <v>22</v>
      </c>
      <c r="H19" s="13" t="n">
        <v>25</v>
      </c>
      <c r="I19" s="13" t="n">
        <v>24</v>
      </c>
      <c r="J19" s="13" t="n">
        <v>15</v>
      </c>
      <c r="K19" s="13" t="n">
        <v>22</v>
      </c>
      <c r="L19" s="15" t="n">
        <v>3.9</v>
      </c>
    </row>
    <row r="20" customFormat="false" ht="15" hidden="false" customHeight="false" outlineLevel="0" collapsed="false">
      <c r="A20" s="10" t="s">
        <v>16</v>
      </c>
      <c r="B20" s="10" t="s">
        <v>34</v>
      </c>
      <c r="C20" s="13" t="n">
        <v>14</v>
      </c>
      <c r="D20" s="13" t="n">
        <v>11</v>
      </c>
      <c r="E20" s="13" t="n">
        <f aca="false">C20+D20</f>
        <v>25</v>
      </c>
      <c r="F20" s="13" t="n">
        <v>0</v>
      </c>
      <c r="G20" s="13" t="n">
        <v>19</v>
      </c>
      <c r="H20" s="13" t="n">
        <v>21</v>
      </c>
      <c r="I20" s="13" t="n">
        <v>19</v>
      </c>
      <c r="J20" s="13" t="n">
        <v>12</v>
      </c>
      <c r="K20" s="13" t="n">
        <v>18</v>
      </c>
      <c r="L20" s="15" t="n">
        <v>3.9</v>
      </c>
    </row>
    <row r="21" customFormat="false" ht="15" hidden="false" customHeight="false" outlineLevel="0" collapsed="false">
      <c r="A21" s="10" t="s">
        <v>16</v>
      </c>
      <c r="B21" s="10" t="s">
        <v>35</v>
      </c>
      <c r="C21" s="13" t="n">
        <v>11</v>
      </c>
      <c r="D21" s="13" t="n">
        <v>10</v>
      </c>
      <c r="E21" s="13" t="n">
        <f aca="false">C21+D21</f>
        <v>21</v>
      </c>
      <c r="F21" s="13" t="n">
        <v>1</v>
      </c>
      <c r="G21" s="13" t="n">
        <v>16</v>
      </c>
      <c r="H21" s="13" t="n">
        <v>19</v>
      </c>
      <c r="I21" s="13" t="n">
        <v>17</v>
      </c>
      <c r="J21" s="13" t="n">
        <v>10</v>
      </c>
      <c r="K21" s="13" t="n">
        <v>14</v>
      </c>
      <c r="L21" s="15" t="n">
        <v>2.3</v>
      </c>
    </row>
    <row r="22" customFormat="false" ht="15" hidden="false" customHeight="false" outlineLevel="0" collapsed="false">
      <c r="A22" s="10" t="s">
        <v>16</v>
      </c>
      <c r="B22" s="10" t="s">
        <v>36</v>
      </c>
      <c r="C22" s="13" t="n">
        <v>13</v>
      </c>
      <c r="D22" s="13" t="n">
        <v>9</v>
      </c>
      <c r="E22" s="13" t="n">
        <f aca="false">C22+D22</f>
        <v>22</v>
      </c>
      <c r="F22" s="13" t="n">
        <v>0</v>
      </c>
      <c r="G22" s="13" t="n">
        <v>14</v>
      </c>
      <c r="H22" s="13" t="n">
        <v>16</v>
      </c>
      <c r="I22" s="13" t="n">
        <v>14</v>
      </c>
      <c r="J22" s="13" t="n">
        <v>10</v>
      </c>
      <c r="K22" s="13" t="n">
        <v>16</v>
      </c>
      <c r="L22" s="15" t="n">
        <v>3.1</v>
      </c>
    </row>
    <row r="23" customFormat="false" ht="15" hidden="false" customHeight="false" outlineLevel="0" collapsed="false">
      <c r="A23" s="10" t="s">
        <v>17</v>
      </c>
      <c r="B23" s="10" t="s">
        <v>30</v>
      </c>
      <c r="C23" s="13" t="n">
        <v>13</v>
      </c>
      <c r="D23" s="13" t="n">
        <v>14</v>
      </c>
      <c r="E23" s="13" t="n">
        <f aca="false">C23+D23</f>
        <v>27</v>
      </c>
      <c r="F23" s="13" t="n">
        <v>1</v>
      </c>
      <c r="G23" s="13" t="n">
        <v>17</v>
      </c>
      <c r="H23" s="13" t="n">
        <v>19</v>
      </c>
      <c r="I23" s="13" t="n">
        <v>17</v>
      </c>
      <c r="J23" s="13" t="n">
        <v>11</v>
      </c>
      <c r="K23" s="13" t="n">
        <v>22</v>
      </c>
      <c r="L23" s="15" t="n">
        <v>3.8</v>
      </c>
    </row>
    <row r="24" customFormat="false" ht="15" hidden="false" customHeight="false" outlineLevel="0" collapsed="false">
      <c r="A24" s="10" t="s">
        <v>17</v>
      </c>
      <c r="B24" s="10" t="s">
        <v>31</v>
      </c>
      <c r="C24" s="13" t="n">
        <v>24</v>
      </c>
      <c r="D24" s="13" t="n">
        <v>11</v>
      </c>
      <c r="E24" s="13" t="n">
        <f aca="false">C24+D24</f>
        <v>35</v>
      </c>
      <c r="F24" s="13" t="n">
        <v>1</v>
      </c>
      <c r="G24" s="13" t="n">
        <v>26</v>
      </c>
      <c r="H24" s="13" t="n">
        <v>27</v>
      </c>
      <c r="I24" s="13" t="n">
        <v>24</v>
      </c>
      <c r="J24" s="13" t="n">
        <v>17</v>
      </c>
      <c r="K24" s="13" t="n">
        <v>22</v>
      </c>
      <c r="L24" s="15" t="n">
        <v>4.5</v>
      </c>
    </row>
    <row r="25" customFormat="false" ht="15" hidden="false" customHeight="false" outlineLevel="0" collapsed="false">
      <c r="A25" s="10" t="s">
        <v>17</v>
      </c>
      <c r="B25" s="10" t="s">
        <v>32</v>
      </c>
      <c r="C25" s="13" t="n">
        <v>10</v>
      </c>
      <c r="D25" s="13" t="n">
        <v>14</v>
      </c>
      <c r="E25" s="13" t="n">
        <f aca="false">C25+D25</f>
        <v>24</v>
      </c>
      <c r="F25" s="13" t="n">
        <v>2</v>
      </c>
      <c r="G25" s="13" t="n">
        <v>16</v>
      </c>
      <c r="H25" s="13" t="n">
        <v>19</v>
      </c>
      <c r="I25" s="13" t="n">
        <v>17</v>
      </c>
      <c r="J25" s="13" t="n">
        <v>9</v>
      </c>
      <c r="K25" s="13" t="n">
        <v>19</v>
      </c>
      <c r="L25" s="15" t="n">
        <v>2.3</v>
      </c>
    </row>
    <row r="26" customFormat="false" ht="15" hidden="false" customHeight="false" outlineLevel="0" collapsed="false">
      <c r="A26" s="10" t="s">
        <v>17</v>
      </c>
      <c r="B26" s="10" t="s">
        <v>33</v>
      </c>
      <c r="C26" s="13" t="n">
        <v>23</v>
      </c>
      <c r="D26" s="13" t="n">
        <v>12</v>
      </c>
      <c r="E26" s="13" t="n">
        <f aca="false">C26+D26</f>
        <v>35</v>
      </c>
      <c r="F26" s="13" t="n">
        <v>1</v>
      </c>
      <c r="G26" s="13" t="n">
        <v>25</v>
      </c>
      <c r="H26" s="13" t="n">
        <v>28</v>
      </c>
      <c r="I26" s="13" t="n">
        <v>25</v>
      </c>
      <c r="J26" s="13" t="n">
        <v>18</v>
      </c>
      <c r="K26" s="13" t="n">
        <v>22</v>
      </c>
      <c r="L26" s="15" t="n">
        <v>3.6</v>
      </c>
    </row>
    <row r="27" customFormat="false" ht="15" hidden="false" customHeight="false" outlineLevel="0" collapsed="false">
      <c r="A27" s="10" t="s">
        <v>17</v>
      </c>
      <c r="B27" s="10" t="s">
        <v>34</v>
      </c>
      <c r="C27" s="13" t="n">
        <v>15</v>
      </c>
      <c r="D27" s="13" t="n">
        <v>8</v>
      </c>
      <c r="E27" s="13" t="n">
        <f aca="false">C27+D27</f>
        <v>23</v>
      </c>
      <c r="F27" s="13" t="n">
        <v>1</v>
      </c>
      <c r="G27" s="13" t="n">
        <v>16</v>
      </c>
      <c r="H27" s="13" t="n">
        <v>19</v>
      </c>
      <c r="I27" s="13" t="n">
        <v>18</v>
      </c>
      <c r="J27" s="13" t="n">
        <v>9</v>
      </c>
      <c r="K27" s="13" t="n">
        <v>15</v>
      </c>
      <c r="L27" s="15" t="n">
        <v>3</v>
      </c>
    </row>
    <row r="28" customFormat="false" ht="15" hidden="false" customHeight="false" outlineLevel="0" collapsed="false">
      <c r="A28" s="10" t="s">
        <v>17</v>
      </c>
      <c r="B28" s="10" t="s">
        <v>35</v>
      </c>
      <c r="C28" s="13" t="n">
        <v>12</v>
      </c>
      <c r="D28" s="13" t="n">
        <v>15</v>
      </c>
      <c r="E28" s="13" t="n">
        <f aca="false">C28+D28</f>
        <v>27</v>
      </c>
      <c r="F28" s="13" t="n">
        <v>0</v>
      </c>
      <c r="G28" s="13" t="n">
        <v>18</v>
      </c>
      <c r="H28" s="13" t="n">
        <v>19</v>
      </c>
      <c r="I28" s="13" t="n">
        <v>18</v>
      </c>
      <c r="J28" s="13" t="n">
        <v>11</v>
      </c>
      <c r="K28" s="13" t="n">
        <v>19</v>
      </c>
      <c r="L28" s="15" t="n">
        <v>3.7</v>
      </c>
    </row>
    <row r="29" customFormat="false" ht="15" hidden="false" customHeight="false" outlineLevel="0" collapsed="false">
      <c r="A29" s="10" t="s">
        <v>17</v>
      </c>
      <c r="B29" s="10" t="s">
        <v>36</v>
      </c>
      <c r="C29" s="13" t="n">
        <v>12</v>
      </c>
      <c r="D29" s="13" t="n">
        <v>13</v>
      </c>
      <c r="E29" s="13" t="n">
        <f aca="false">C29+D29</f>
        <v>25</v>
      </c>
      <c r="F29" s="13" t="n">
        <v>0</v>
      </c>
      <c r="G29" s="13" t="n">
        <v>16</v>
      </c>
      <c r="H29" s="13" t="n">
        <v>17</v>
      </c>
      <c r="I29" s="13" t="n">
        <v>15</v>
      </c>
      <c r="J29" s="13" t="n">
        <v>11</v>
      </c>
      <c r="K29" s="13" t="n">
        <v>19</v>
      </c>
      <c r="L29" s="15" t="n">
        <v>3.8</v>
      </c>
    </row>
    <row r="30" customFormat="false" ht="15" hidden="false" customHeight="false" outlineLevel="0" collapsed="false">
      <c r="A30" s="10" t="s">
        <v>18</v>
      </c>
      <c r="B30" s="10" t="s">
        <v>30</v>
      </c>
      <c r="C30" s="13" t="n">
        <v>14</v>
      </c>
      <c r="D30" s="13" t="n">
        <v>13</v>
      </c>
      <c r="E30" s="13" t="n">
        <f aca="false">C30+D30</f>
        <v>27</v>
      </c>
      <c r="F30" s="13" t="n">
        <v>1</v>
      </c>
      <c r="G30" s="13" t="n">
        <v>17</v>
      </c>
      <c r="H30" s="13" t="n">
        <v>19</v>
      </c>
      <c r="I30" s="13" t="n">
        <v>17</v>
      </c>
      <c r="J30" s="13" t="n">
        <v>10</v>
      </c>
      <c r="K30" s="13" t="n">
        <v>20</v>
      </c>
      <c r="L30" s="15" t="n">
        <v>3.6</v>
      </c>
    </row>
    <row r="31" customFormat="false" ht="15" hidden="false" customHeight="false" outlineLevel="0" collapsed="false">
      <c r="A31" s="10" t="s">
        <v>18</v>
      </c>
      <c r="B31" s="10" t="s">
        <v>31</v>
      </c>
      <c r="C31" s="13" t="n">
        <v>22</v>
      </c>
      <c r="D31" s="13" t="n">
        <v>10</v>
      </c>
      <c r="E31" s="13" t="n">
        <f aca="false">C31+D31</f>
        <v>32</v>
      </c>
      <c r="F31" s="13" t="n">
        <v>0</v>
      </c>
      <c r="G31" s="13" t="n">
        <v>21</v>
      </c>
      <c r="H31" s="13" t="n">
        <v>23</v>
      </c>
      <c r="I31" s="13" t="n">
        <v>22</v>
      </c>
      <c r="J31" s="13" t="n">
        <v>13</v>
      </c>
      <c r="K31" s="13" t="n">
        <v>23</v>
      </c>
      <c r="L31" s="15" t="n">
        <v>4.2</v>
      </c>
    </row>
    <row r="32" customFormat="false" ht="15" hidden="false" customHeight="false" outlineLevel="0" collapsed="false">
      <c r="A32" s="10" t="s">
        <v>18</v>
      </c>
      <c r="B32" s="10" t="s">
        <v>32</v>
      </c>
      <c r="C32" s="13" t="n">
        <v>17</v>
      </c>
      <c r="D32" s="13" t="n">
        <v>13</v>
      </c>
      <c r="E32" s="13" t="n">
        <f aca="false">C32+D32</f>
        <v>30</v>
      </c>
      <c r="F32" s="13" t="n">
        <v>1</v>
      </c>
      <c r="G32" s="13" t="n">
        <v>21</v>
      </c>
      <c r="H32" s="13" t="n">
        <v>24</v>
      </c>
      <c r="I32" s="13" t="n">
        <v>22</v>
      </c>
      <c r="J32" s="13" t="n">
        <v>14</v>
      </c>
      <c r="K32" s="13" t="n">
        <v>21</v>
      </c>
      <c r="L32" s="15" t="n">
        <v>3.6</v>
      </c>
    </row>
    <row r="33" customFormat="false" ht="15" hidden="false" customHeight="false" outlineLevel="0" collapsed="false">
      <c r="A33" s="10" t="s">
        <v>18</v>
      </c>
      <c r="B33" s="10" t="s">
        <v>33</v>
      </c>
      <c r="C33" s="13" t="n">
        <v>21</v>
      </c>
      <c r="D33" s="13" t="n">
        <v>15</v>
      </c>
      <c r="E33" s="13" t="n">
        <f aca="false">C33+D33</f>
        <v>36</v>
      </c>
      <c r="F33" s="13" t="n">
        <v>1</v>
      </c>
      <c r="G33" s="13" t="n">
        <v>28</v>
      </c>
      <c r="H33" s="13" t="n">
        <v>34</v>
      </c>
      <c r="I33" s="13" t="n">
        <v>30</v>
      </c>
      <c r="J33" s="13" t="n">
        <v>18</v>
      </c>
      <c r="K33" s="13" t="n">
        <v>25</v>
      </c>
      <c r="L33" s="15" t="n">
        <v>3.2</v>
      </c>
    </row>
    <row r="34" customFormat="false" ht="15" hidden="false" customHeight="false" outlineLevel="0" collapsed="false">
      <c r="A34" s="10" t="s">
        <v>18</v>
      </c>
      <c r="B34" s="10" t="s">
        <v>34</v>
      </c>
      <c r="C34" s="13" t="n">
        <v>13</v>
      </c>
      <c r="D34" s="13" t="n">
        <v>8</v>
      </c>
      <c r="E34" s="13" t="n">
        <f aca="false">C34+D34</f>
        <v>21</v>
      </c>
      <c r="F34" s="13" t="n">
        <v>1</v>
      </c>
      <c r="G34" s="13" t="n">
        <v>13</v>
      </c>
      <c r="H34" s="13" t="n">
        <v>14</v>
      </c>
      <c r="I34" s="13" t="n">
        <v>12</v>
      </c>
      <c r="J34" s="13" t="n">
        <v>9</v>
      </c>
      <c r="K34" s="13" t="n">
        <v>17</v>
      </c>
      <c r="L34" s="15" t="n">
        <v>3.9</v>
      </c>
    </row>
    <row r="35" customFormat="false" ht="15" hidden="false" customHeight="false" outlineLevel="0" collapsed="false">
      <c r="A35" s="10" t="s">
        <v>18</v>
      </c>
      <c r="B35" s="10" t="s">
        <v>35</v>
      </c>
      <c r="C35" s="13" t="n">
        <v>11</v>
      </c>
      <c r="D35" s="13" t="n">
        <v>15</v>
      </c>
      <c r="E35" s="13" t="n">
        <f aca="false">C35+D35</f>
        <v>26</v>
      </c>
      <c r="F35" s="13" t="n">
        <v>2</v>
      </c>
      <c r="G35" s="13" t="n">
        <v>17</v>
      </c>
      <c r="H35" s="13" t="n">
        <v>21</v>
      </c>
      <c r="I35" s="13" t="n">
        <v>19</v>
      </c>
      <c r="J35" s="13" t="n">
        <v>11</v>
      </c>
      <c r="K35" s="13" t="n">
        <v>21</v>
      </c>
      <c r="L35" s="15" t="n">
        <v>4.4</v>
      </c>
    </row>
    <row r="36" customFormat="false" ht="15" hidden="false" customHeight="false" outlineLevel="0" collapsed="false">
      <c r="A36" s="10" t="s">
        <v>18</v>
      </c>
      <c r="B36" s="10" t="s">
        <v>36</v>
      </c>
      <c r="C36" s="13" t="n">
        <v>14</v>
      </c>
      <c r="D36" s="13" t="n">
        <v>12</v>
      </c>
      <c r="E36" s="13" t="n">
        <f aca="false">C36+D36</f>
        <v>26</v>
      </c>
      <c r="F36" s="13" t="n">
        <v>1</v>
      </c>
      <c r="G36" s="13" t="n">
        <v>17</v>
      </c>
      <c r="H36" s="13" t="n">
        <v>18</v>
      </c>
      <c r="I36" s="13" t="n">
        <v>16</v>
      </c>
      <c r="J36" s="13" t="n">
        <v>11</v>
      </c>
      <c r="K36" s="13" t="n">
        <v>16</v>
      </c>
      <c r="L36" s="15" t="n">
        <v>3.6</v>
      </c>
    </row>
    <row r="37" customFormat="false" ht="15" hidden="false" customHeight="false" outlineLevel="0" collapsed="false">
      <c r="A37" s="10" t="s">
        <v>19</v>
      </c>
      <c r="B37" s="10" t="s">
        <v>30</v>
      </c>
      <c r="C37" s="13" t="n">
        <v>21</v>
      </c>
      <c r="D37" s="13" t="n">
        <v>18</v>
      </c>
      <c r="E37" s="13" t="n">
        <f aca="false">C37+D37</f>
        <v>39</v>
      </c>
      <c r="F37" s="13" t="n">
        <v>0</v>
      </c>
      <c r="G37" s="13" t="n">
        <v>27</v>
      </c>
      <c r="H37" s="13" t="n">
        <v>29</v>
      </c>
      <c r="I37" s="13" t="n">
        <v>28</v>
      </c>
      <c r="J37" s="13" t="n">
        <v>15</v>
      </c>
      <c r="K37" s="13" t="n">
        <v>31</v>
      </c>
      <c r="L37" s="15" t="n">
        <v>2.8</v>
      </c>
    </row>
    <row r="38" customFormat="false" ht="15" hidden="false" customHeight="false" outlineLevel="0" collapsed="false">
      <c r="A38" s="10" t="s">
        <v>19</v>
      </c>
      <c r="B38" s="10" t="s">
        <v>31</v>
      </c>
      <c r="C38" s="13" t="n">
        <v>13</v>
      </c>
      <c r="D38" s="13" t="n">
        <v>16</v>
      </c>
      <c r="E38" s="13" t="n">
        <f aca="false">C38+D38</f>
        <v>29</v>
      </c>
      <c r="F38" s="13" t="n">
        <v>1</v>
      </c>
      <c r="G38" s="13" t="n">
        <v>19</v>
      </c>
      <c r="H38" s="13" t="n">
        <v>23</v>
      </c>
      <c r="I38" s="13" t="n">
        <v>20</v>
      </c>
      <c r="J38" s="13" t="n">
        <v>13</v>
      </c>
      <c r="K38" s="13" t="n">
        <v>22</v>
      </c>
      <c r="L38" s="15" t="n">
        <v>4.4</v>
      </c>
    </row>
    <row r="39" customFormat="false" ht="15" hidden="false" customHeight="false" outlineLevel="0" collapsed="false">
      <c r="A39" s="10" t="s">
        <v>19</v>
      </c>
      <c r="B39" s="10" t="s">
        <v>32</v>
      </c>
      <c r="C39" s="13" t="n">
        <v>16</v>
      </c>
      <c r="D39" s="13" t="n">
        <v>10</v>
      </c>
      <c r="E39" s="13" t="n">
        <f aca="false">C39+D39</f>
        <v>26</v>
      </c>
      <c r="F39" s="13" t="n">
        <v>1</v>
      </c>
      <c r="G39" s="13" t="n">
        <v>18</v>
      </c>
      <c r="H39" s="13" t="n">
        <v>20</v>
      </c>
      <c r="I39" s="13" t="n">
        <v>18</v>
      </c>
      <c r="J39" s="13" t="n">
        <v>11</v>
      </c>
      <c r="K39" s="13" t="n">
        <v>17</v>
      </c>
      <c r="L39" s="15" t="n">
        <v>4.3</v>
      </c>
    </row>
    <row r="40" customFormat="false" ht="15" hidden="false" customHeight="false" outlineLevel="0" collapsed="false">
      <c r="A40" s="10" t="s">
        <v>19</v>
      </c>
      <c r="B40" s="10" t="s">
        <v>33</v>
      </c>
      <c r="C40" s="13" t="n">
        <v>16</v>
      </c>
      <c r="D40" s="13" t="n">
        <v>10</v>
      </c>
      <c r="E40" s="13" t="n">
        <f aca="false">C40+D40</f>
        <v>26</v>
      </c>
      <c r="F40" s="13" t="n">
        <v>1</v>
      </c>
      <c r="G40" s="13" t="n">
        <v>19</v>
      </c>
      <c r="H40" s="13" t="n">
        <v>22</v>
      </c>
      <c r="I40" s="13" t="n">
        <v>19</v>
      </c>
      <c r="J40" s="13" t="n">
        <v>13</v>
      </c>
      <c r="K40" s="13" t="n">
        <v>16</v>
      </c>
      <c r="L40" s="15" t="n">
        <v>4.4</v>
      </c>
    </row>
    <row r="41" customFormat="false" ht="15" hidden="false" customHeight="false" outlineLevel="0" collapsed="false">
      <c r="A41" s="10" t="s">
        <v>19</v>
      </c>
      <c r="B41" s="10" t="s">
        <v>34</v>
      </c>
      <c r="C41" s="13" t="n">
        <v>16</v>
      </c>
      <c r="D41" s="13" t="n">
        <v>13</v>
      </c>
      <c r="E41" s="13" t="n">
        <f aca="false">C41+D41</f>
        <v>29</v>
      </c>
      <c r="F41" s="13" t="n">
        <v>1</v>
      </c>
      <c r="G41" s="13" t="n">
        <v>22</v>
      </c>
      <c r="H41" s="13" t="n">
        <v>24</v>
      </c>
      <c r="I41" s="13" t="n">
        <v>21</v>
      </c>
      <c r="J41" s="13" t="n">
        <v>14</v>
      </c>
      <c r="K41" s="13" t="n">
        <v>19</v>
      </c>
      <c r="L41" s="15" t="n">
        <v>2.5</v>
      </c>
    </row>
    <row r="42" customFormat="false" ht="15" hidden="false" customHeight="false" outlineLevel="0" collapsed="false">
      <c r="A42" s="10" t="s">
        <v>19</v>
      </c>
      <c r="B42" s="10" t="s">
        <v>35</v>
      </c>
      <c r="C42" s="13" t="n">
        <v>11</v>
      </c>
      <c r="D42" s="13" t="n">
        <v>11</v>
      </c>
      <c r="E42" s="13" t="n">
        <f aca="false">C42+D42</f>
        <v>22</v>
      </c>
      <c r="F42" s="13" t="n">
        <v>1</v>
      </c>
      <c r="G42" s="13" t="n">
        <v>17</v>
      </c>
      <c r="H42" s="13" t="n">
        <v>19</v>
      </c>
      <c r="I42" s="13" t="n">
        <v>17</v>
      </c>
      <c r="J42" s="13" t="n">
        <v>10</v>
      </c>
      <c r="K42" s="13" t="n">
        <v>15</v>
      </c>
      <c r="L42" s="15" t="n">
        <v>3.9</v>
      </c>
    </row>
    <row r="43" customFormat="false" ht="15" hidden="false" customHeight="false" outlineLevel="0" collapsed="false">
      <c r="A43" s="10" t="s">
        <v>19</v>
      </c>
      <c r="B43" s="10" t="s">
        <v>36</v>
      </c>
      <c r="C43" s="13" t="n">
        <v>11</v>
      </c>
      <c r="D43" s="13" t="n">
        <v>6</v>
      </c>
      <c r="E43" s="13" t="n">
        <f aca="false">C43+D43</f>
        <v>17</v>
      </c>
      <c r="F43" s="13" t="n">
        <v>2</v>
      </c>
      <c r="G43" s="13" t="n">
        <v>10</v>
      </c>
      <c r="H43" s="13" t="n">
        <v>12</v>
      </c>
      <c r="I43" s="13" t="n">
        <v>11</v>
      </c>
      <c r="J43" s="13" t="n">
        <v>6</v>
      </c>
      <c r="K43" s="13" t="n">
        <v>12</v>
      </c>
      <c r="L43" s="15" t="n">
        <v>4.6</v>
      </c>
    </row>
    <row r="44" customFormat="false" ht="15" hidden="false" customHeight="false" outlineLevel="0" collapsed="false">
      <c r="A44" s="10" t="s">
        <v>20</v>
      </c>
      <c r="B44" s="10" t="s">
        <v>30</v>
      </c>
      <c r="C44" s="13" t="n">
        <v>27</v>
      </c>
      <c r="D44" s="13" t="n">
        <v>21</v>
      </c>
      <c r="E44" s="13" t="n">
        <f aca="false">C44+D44</f>
        <v>48</v>
      </c>
      <c r="F44" s="13" t="n">
        <v>1</v>
      </c>
      <c r="G44" s="13" t="n">
        <v>34</v>
      </c>
      <c r="H44" s="13" t="n">
        <v>41</v>
      </c>
      <c r="I44" s="13" t="n">
        <v>39</v>
      </c>
      <c r="J44" s="13" t="n">
        <v>20</v>
      </c>
      <c r="K44" s="13" t="n">
        <v>31</v>
      </c>
      <c r="L44" s="15" t="n">
        <v>2.8</v>
      </c>
    </row>
    <row r="45" customFormat="false" ht="15" hidden="false" customHeight="false" outlineLevel="0" collapsed="false">
      <c r="A45" s="10" t="s">
        <v>20</v>
      </c>
      <c r="B45" s="10" t="s">
        <v>31</v>
      </c>
      <c r="C45" s="13" t="n">
        <v>20</v>
      </c>
      <c r="D45" s="13" t="n">
        <v>18</v>
      </c>
      <c r="E45" s="13" t="n">
        <f aca="false">C45+D45</f>
        <v>38</v>
      </c>
      <c r="F45" s="13" t="n">
        <v>2</v>
      </c>
      <c r="G45" s="13" t="n">
        <v>30</v>
      </c>
      <c r="H45" s="13" t="n">
        <v>36</v>
      </c>
      <c r="I45" s="13" t="n">
        <v>31</v>
      </c>
      <c r="J45" s="13" t="n">
        <v>20</v>
      </c>
      <c r="K45" s="13" t="n">
        <v>29</v>
      </c>
      <c r="L45" s="15" t="n">
        <v>3.3</v>
      </c>
    </row>
    <row r="46" customFormat="false" ht="15" hidden="false" customHeight="false" outlineLevel="0" collapsed="false">
      <c r="A46" s="10" t="s">
        <v>20</v>
      </c>
      <c r="B46" s="10" t="s">
        <v>32</v>
      </c>
      <c r="C46" s="13" t="n">
        <v>19</v>
      </c>
      <c r="D46" s="13" t="n">
        <v>13</v>
      </c>
      <c r="E46" s="13" t="n">
        <f aca="false">C46+D46</f>
        <v>32</v>
      </c>
      <c r="F46" s="13" t="n">
        <v>1</v>
      </c>
      <c r="G46" s="13" t="n">
        <v>23</v>
      </c>
      <c r="H46" s="13" t="n">
        <v>27</v>
      </c>
      <c r="I46" s="13" t="n">
        <v>23</v>
      </c>
      <c r="J46" s="13" t="n">
        <v>13</v>
      </c>
      <c r="K46" s="13" t="n">
        <v>21</v>
      </c>
      <c r="L46" s="15" t="n">
        <v>2.2</v>
      </c>
    </row>
    <row r="47" customFormat="false" ht="15" hidden="false" customHeight="false" outlineLevel="0" collapsed="false">
      <c r="A47" s="10" t="s">
        <v>20</v>
      </c>
      <c r="B47" s="10" t="s">
        <v>33</v>
      </c>
      <c r="C47" s="13" t="n">
        <v>22</v>
      </c>
      <c r="D47" s="13" t="n">
        <v>17</v>
      </c>
      <c r="E47" s="13" t="n">
        <f aca="false">C47+D47</f>
        <v>39</v>
      </c>
      <c r="F47" s="13" t="n">
        <v>1</v>
      </c>
      <c r="G47" s="13" t="n">
        <v>25</v>
      </c>
      <c r="H47" s="13" t="n">
        <v>30</v>
      </c>
      <c r="I47" s="13" t="n">
        <v>27</v>
      </c>
      <c r="J47" s="13" t="n">
        <v>15</v>
      </c>
      <c r="K47" s="13" t="n">
        <v>23</v>
      </c>
      <c r="L47" s="15" t="n">
        <v>3.2</v>
      </c>
    </row>
    <row r="48" customFormat="false" ht="15" hidden="false" customHeight="false" outlineLevel="0" collapsed="false">
      <c r="A48" s="10" t="s">
        <v>20</v>
      </c>
      <c r="B48" s="10" t="s">
        <v>34</v>
      </c>
      <c r="C48" s="13" t="n">
        <v>11</v>
      </c>
      <c r="D48" s="13" t="n">
        <v>15</v>
      </c>
      <c r="E48" s="13" t="n">
        <f aca="false">C48+D48</f>
        <v>26</v>
      </c>
      <c r="F48" s="13" t="n">
        <v>1</v>
      </c>
      <c r="G48" s="13" t="n">
        <v>19</v>
      </c>
      <c r="H48" s="13" t="n">
        <v>20</v>
      </c>
      <c r="I48" s="13" t="n">
        <v>19</v>
      </c>
      <c r="J48" s="13" t="n">
        <v>11</v>
      </c>
      <c r="K48" s="13" t="n">
        <v>19</v>
      </c>
      <c r="L48" s="15" t="n">
        <v>3.2</v>
      </c>
    </row>
    <row r="49" customFormat="false" ht="15" hidden="false" customHeight="false" outlineLevel="0" collapsed="false">
      <c r="A49" s="10" t="s">
        <v>20</v>
      </c>
      <c r="B49" s="10" t="s">
        <v>35</v>
      </c>
      <c r="C49" s="13" t="n">
        <v>10</v>
      </c>
      <c r="D49" s="13" t="n">
        <v>18</v>
      </c>
      <c r="E49" s="13" t="n">
        <f aca="false">C49+D49</f>
        <v>28</v>
      </c>
      <c r="F49" s="13" t="n">
        <v>0</v>
      </c>
      <c r="G49" s="13" t="n">
        <v>22</v>
      </c>
      <c r="H49" s="13" t="n">
        <v>26</v>
      </c>
      <c r="I49" s="13" t="n">
        <v>23</v>
      </c>
      <c r="J49" s="13" t="n">
        <v>15</v>
      </c>
      <c r="K49" s="13" t="n">
        <v>21</v>
      </c>
      <c r="L49" s="15" t="n">
        <v>3.8</v>
      </c>
    </row>
    <row r="50" customFormat="false" ht="15" hidden="false" customHeight="false" outlineLevel="0" collapsed="false">
      <c r="A50" s="10" t="s">
        <v>20</v>
      </c>
      <c r="B50" s="10" t="s">
        <v>36</v>
      </c>
      <c r="C50" s="13" t="n">
        <v>14</v>
      </c>
      <c r="D50" s="13" t="n">
        <v>8</v>
      </c>
      <c r="E50" s="13" t="n">
        <f aca="false">C50+D50</f>
        <v>22</v>
      </c>
      <c r="F50" s="13" t="n">
        <v>1</v>
      </c>
      <c r="G50" s="13" t="n">
        <v>14</v>
      </c>
      <c r="H50" s="13" t="n">
        <v>16</v>
      </c>
      <c r="I50" s="13" t="n">
        <v>14</v>
      </c>
      <c r="J50" s="13" t="n">
        <v>10</v>
      </c>
      <c r="K50" s="13" t="n">
        <v>16</v>
      </c>
      <c r="L50" s="15" t="n">
        <v>3.5</v>
      </c>
    </row>
    <row r="51" customFormat="false" ht="15" hidden="false" customHeight="false" outlineLevel="0" collapsed="false">
      <c r="A51" s="10" t="s">
        <v>21</v>
      </c>
      <c r="B51" s="10" t="s">
        <v>30</v>
      </c>
      <c r="C51" s="13" t="n">
        <v>25</v>
      </c>
      <c r="D51" s="13" t="n">
        <v>23</v>
      </c>
      <c r="E51" s="13" t="n">
        <f aca="false">C51+D51</f>
        <v>48</v>
      </c>
      <c r="F51" s="13" t="n">
        <v>0</v>
      </c>
      <c r="G51" s="13" t="n">
        <v>34</v>
      </c>
      <c r="H51" s="13" t="n">
        <v>40</v>
      </c>
      <c r="I51" s="13" t="n">
        <v>34</v>
      </c>
      <c r="J51" s="13" t="n">
        <v>23</v>
      </c>
      <c r="K51" s="13" t="n">
        <v>36</v>
      </c>
      <c r="L51" s="15" t="n">
        <v>4</v>
      </c>
    </row>
    <row r="52" customFormat="false" ht="15" hidden="false" customHeight="false" outlineLevel="0" collapsed="false">
      <c r="A52" s="10" t="s">
        <v>21</v>
      </c>
      <c r="B52" s="10" t="s">
        <v>31</v>
      </c>
      <c r="C52" s="13" t="n">
        <v>27</v>
      </c>
      <c r="D52" s="13" t="n">
        <v>15</v>
      </c>
      <c r="E52" s="13" t="n">
        <f aca="false">C52+D52</f>
        <v>42</v>
      </c>
      <c r="F52" s="13" t="n">
        <v>1</v>
      </c>
      <c r="G52" s="13" t="n">
        <v>26</v>
      </c>
      <c r="H52" s="13" t="n">
        <v>27</v>
      </c>
      <c r="I52" s="13" t="n">
        <v>25</v>
      </c>
      <c r="J52" s="13" t="n">
        <v>19</v>
      </c>
      <c r="K52" s="13" t="n">
        <v>28</v>
      </c>
      <c r="L52" s="15" t="n">
        <v>3.4</v>
      </c>
    </row>
    <row r="53" customFormat="false" ht="15" hidden="false" customHeight="false" outlineLevel="0" collapsed="false">
      <c r="A53" s="10" t="s">
        <v>21</v>
      </c>
      <c r="B53" s="10" t="s">
        <v>32</v>
      </c>
      <c r="C53" s="13" t="n">
        <v>22</v>
      </c>
      <c r="D53" s="13" t="n">
        <v>18</v>
      </c>
      <c r="E53" s="13" t="n">
        <f aca="false">C53+D53</f>
        <v>40</v>
      </c>
      <c r="F53" s="13" t="n">
        <v>1</v>
      </c>
      <c r="G53" s="13" t="n">
        <v>29</v>
      </c>
      <c r="H53" s="13" t="n">
        <v>32</v>
      </c>
      <c r="I53" s="13" t="n">
        <v>28</v>
      </c>
      <c r="J53" s="13" t="n">
        <v>20</v>
      </c>
      <c r="K53" s="13" t="n">
        <v>30</v>
      </c>
      <c r="L53" s="15" t="n">
        <v>3.5</v>
      </c>
    </row>
    <row r="54" customFormat="false" ht="15" hidden="false" customHeight="false" outlineLevel="0" collapsed="false">
      <c r="A54" s="10" t="s">
        <v>21</v>
      </c>
      <c r="B54" s="10" t="s">
        <v>33</v>
      </c>
      <c r="C54" s="13" t="n">
        <v>22</v>
      </c>
      <c r="D54" s="13" t="n">
        <v>16</v>
      </c>
      <c r="E54" s="13" t="n">
        <f aca="false">C54+D54</f>
        <v>38</v>
      </c>
      <c r="F54" s="13" t="n">
        <v>2</v>
      </c>
      <c r="G54" s="13" t="n">
        <v>28</v>
      </c>
      <c r="H54" s="13" t="n">
        <v>33</v>
      </c>
      <c r="I54" s="13" t="n">
        <v>29</v>
      </c>
      <c r="J54" s="13" t="n">
        <v>19</v>
      </c>
      <c r="K54" s="13" t="n">
        <v>25</v>
      </c>
      <c r="L54" s="15" t="n">
        <v>3.9</v>
      </c>
    </row>
    <row r="55" customFormat="false" ht="15" hidden="false" customHeight="false" outlineLevel="0" collapsed="false">
      <c r="A55" s="10" t="s">
        <v>21</v>
      </c>
      <c r="B55" s="10" t="s">
        <v>34</v>
      </c>
      <c r="C55" s="13" t="n">
        <v>9</v>
      </c>
      <c r="D55" s="13" t="n">
        <v>14</v>
      </c>
      <c r="E55" s="13" t="n">
        <f aca="false">C55+D55</f>
        <v>23</v>
      </c>
      <c r="F55" s="13" t="n">
        <v>1</v>
      </c>
      <c r="G55" s="13" t="n">
        <v>18</v>
      </c>
      <c r="H55" s="13" t="n">
        <v>19</v>
      </c>
      <c r="I55" s="13" t="n">
        <v>16</v>
      </c>
      <c r="J55" s="13" t="n">
        <v>12</v>
      </c>
      <c r="K55" s="13" t="n">
        <v>15</v>
      </c>
      <c r="L55" s="15" t="n">
        <v>3.8</v>
      </c>
    </row>
    <row r="56" customFormat="false" ht="15" hidden="false" customHeight="false" outlineLevel="0" collapsed="false">
      <c r="A56" s="10" t="s">
        <v>21</v>
      </c>
      <c r="B56" s="10" t="s">
        <v>35</v>
      </c>
      <c r="C56" s="13" t="n">
        <v>19</v>
      </c>
      <c r="D56" s="13" t="n">
        <v>18</v>
      </c>
      <c r="E56" s="13" t="n">
        <f aca="false">C56+D56</f>
        <v>37</v>
      </c>
      <c r="F56" s="13" t="n">
        <v>1</v>
      </c>
      <c r="G56" s="13" t="n">
        <v>23</v>
      </c>
      <c r="H56" s="13" t="n">
        <v>26</v>
      </c>
      <c r="I56" s="13" t="n">
        <v>24</v>
      </c>
      <c r="J56" s="13" t="n">
        <v>16</v>
      </c>
      <c r="K56" s="13" t="n">
        <v>23</v>
      </c>
      <c r="L56" s="15" t="n">
        <v>2.8</v>
      </c>
    </row>
    <row r="57" customFormat="false" ht="15" hidden="false" customHeight="false" outlineLevel="0" collapsed="false">
      <c r="A57" s="10" t="s">
        <v>21</v>
      </c>
      <c r="B57" s="10" t="s">
        <v>36</v>
      </c>
      <c r="C57" s="13" t="n">
        <v>14</v>
      </c>
      <c r="D57" s="13" t="n">
        <v>13</v>
      </c>
      <c r="E57" s="13" t="n">
        <f aca="false">C57+D57</f>
        <v>27</v>
      </c>
      <c r="F57" s="13" t="n">
        <v>2</v>
      </c>
      <c r="G57" s="13" t="n">
        <v>18</v>
      </c>
      <c r="H57" s="13" t="n">
        <v>19</v>
      </c>
      <c r="I57" s="13" t="n">
        <v>18</v>
      </c>
      <c r="J57" s="13" t="n">
        <v>11</v>
      </c>
      <c r="K57" s="13" t="n">
        <v>21</v>
      </c>
      <c r="L57" s="15" t="n">
        <v>4.6</v>
      </c>
    </row>
    <row r="58" customFormat="false" ht="15" hidden="false" customHeight="false" outlineLevel="0" collapsed="false">
      <c r="A58" s="10" t="s">
        <v>22</v>
      </c>
      <c r="B58" s="10" t="s">
        <v>30</v>
      </c>
      <c r="C58" s="13" t="n">
        <v>14</v>
      </c>
      <c r="D58" s="13" t="n">
        <v>24</v>
      </c>
      <c r="E58" s="13" t="n">
        <f aca="false">C58+D58</f>
        <v>38</v>
      </c>
      <c r="F58" s="13" t="n">
        <v>1</v>
      </c>
      <c r="G58" s="13" t="n">
        <v>29</v>
      </c>
      <c r="H58" s="13" t="n">
        <v>32</v>
      </c>
      <c r="I58" s="13" t="n">
        <v>28</v>
      </c>
      <c r="J58" s="13" t="n">
        <v>17</v>
      </c>
      <c r="K58" s="13" t="n">
        <v>30</v>
      </c>
      <c r="L58" s="15" t="n">
        <v>2.7</v>
      </c>
    </row>
    <row r="59" customFormat="false" ht="15" hidden="false" customHeight="false" outlineLevel="0" collapsed="false">
      <c r="A59" s="10" t="s">
        <v>22</v>
      </c>
      <c r="B59" s="10" t="s">
        <v>31</v>
      </c>
      <c r="C59" s="13" t="n">
        <v>24</v>
      </c>
      <c r="D59" s="13" t="n">
        <v>17</v>
      </c>
      <c r="E59" s="13" t="n">
        <f aca="false">C59+D59</f>
        <v>41</v>
      </c>
      <c r="F59" s="13" t="n">
        <v>2</v>
      </c>
      <c r="G59" s="13" t="n">
        <v>32</v>
      </c>
      <c r="H59" s="13" t="n">
        <v>33</v>
      </c>
      <c r="I59" s="13" t="n">
        <v>31</v>
      </c>
      <c r="J59" s="13" t="n">
        <v>20</v>
      </c>
      <c r="K59" s="13" t="n">
        <v>32</v>
      </c>
      <c r="L59" s="15" t="n">
        <v>4</v>
      </c>
    </row>
    <row r="60" customFormat="false" ht="15" hidden="false" customHeight="false" outlineLevel="0" collapsed="false">
      <c r="A60" s="10" t="s">
        <v>22</v>
      </c>
      <c r="B60" s="10" t="s">
        <v>32</v>
      </c>
      <c r="C60" s="13" t="n">
        <v>17</v>
      </c>
      <c r="D60" s="13" t="n">
        <v>9</v>
      </c>
      <c r="E60" s="13" t="n">
        <f aca="false">C60+D60</f>
        <v>26</v>
      </c>
      <c r="F60" s="13" t="n">
        <v>1</v>
      </c>
      <c r="G60" s="13" t="n">
        <v>16</v>
      </c>
      <c r="H60" s="13" t="n">
        <v>19</v>
      </c>
      <c r="I60" s="13" t="n">
        <v>18</v>
      </c>
      <c r="J60" s="13" t="n">
        <v>10</v>
      </c>
      <c r="K60" s="13" t="n">
        <v>19</v>
      </c>
      <c r="L60" s="15" t="n">
        <v>3.3</v>
      </c>
    </row>
    <row r="61" customFormat="false" ht="15" hidden="false" customHeight="false" outlineLevel="0" collapsed="false">
      <c r="A61" s="10" t="s">
        <v>22</v>
      </c>
      <c r="B61" s="10" t="s">
        <v>33</v>
      </c>
      <c r="C61" s="13" t="n">
        <v>19</v>
      </c>
      <c r="D61" s="13" t="n">
        <v>10</v>
      </c>
      <c r="E61" s="13" t="n">
        <f aca="false">C61+D61</f>
        <v>29</v>
      </c>
      <c r="F61" s="13" t="n">
        <v>0</v>
      </c>
      <c r="G61" s="13" t="n">
        <v>19</v>
      </c>
      <c r="H61" s="13" t="n">
        <v>21</v>
      </c>
      <c r="I61" s="13" t="n">
        <v>19</v>
      </c>
      <c r="J61" s="13" t="n">
        <v>13</v>
      </c>
      <c r="K61" s="13" t="n">
        <v>19</v>
      </c>
      <c r="L61" s="15" t="n">
        <v>2.2</v>
      </c>
    </row>
    <row r="62" customFormat="false" ht="15" hidden="false" customHeight="false" outlineLevel="0" collapsed="false">
      <c r="A62" s="10" t="s">
        <v>22</v>
      </c>
      <c r="B62" s="10" t="s">
        <v>34</v>
      </c>
      <c r="C62" s="13" t="n">
        <v>12</v>
      </c>
      <c r="D62" s="13" t="n">
        <v>11</v>
      </c>
      <c r="E62" s="13" t="n">
        <f aca="false">C62+D62</f>
        <v>23</v>
      </c>
      <c r="F62" s="13" t="n">
        <v>0</v>
      </c>
      <c r="G62" s="13" t="n">
        <v>15</v>
      </c>
      <c r="H62" s="13" t="n">
        <v>16</v>
      </c>
      <c r="I62" s="13" t="n">
        <v>15</v>
      </c>
      <c r="J62" s="13" t="n">
        <v>10</v>
      </c>
      <c r="K62" s="13" t="n">
        <v>15</v>
      </c>
      <c r="L62" s="15" t="n">
        <v>3.3</v>
      </c>
    </row>
    <row r="63" customFormat="false" ht="15" hidden="false" customHeight="false" outlineLevel="0" collapsed="false">
      <c r="A63" s="10" t="s">
        <v>22</v>
      </c>
      <c r="B63" s="10" t="s">
        <v>35</v>
      </c>
      <c r="C63" s="13" t="n">
        <v>14</v>
      </c>
      <c r="D63" s="13" t="n">
        <v>8</v>
      </c>
      <c r="E63" s="13" t="n">
        <f aca="false">C63+D63</f>
        <v>22</v>
      </c>
      <c r="F63" s="13" t="n">
        <v>0</v>
      </c>
      <c r="G63" s="13" t="n">
        <v>14</v>
      </c>
      <c r="H63" s="13" t="n">
        <v>14</v>
      </c>
      <c r="I63" s="13" t="n">
        <v>13</v>
      </c>
      <c r="J63" s="13" t="n">
        <v>9</v>
      </c>
      <c r="K63" s="13" t="n">
        <v>14</v>
      </c>
      <c r="L63" s="15" t="n">
        <v>4.7</v>
      </c>
    </row>
    <row r="64" customFormat="false" ht="15" hidden="false" customHeight="false" outlineLevel="0" collapsed="false">
      <c r="A64" s="10" t="s">
        <v>22</v>
      </c>
      <c r="B64" s="10" t="s">
        <v>36</v>
      </c>
      <c r="C64" s="13" t="n">
        <v>14</v>
      </c>
      <c r="D64" s="13" t="n">
        <v>15</v>
      </c>
      <c r="E64" s="13" t="n">
        <f aca="false">C64+D64</f>
        <v>29</v>
      </c>
      <c r="F64" s="13" t="n">
        <v>0</v>
      </c>
      <c r="G64" s="13" t="n">
        <v>19</v>
      </c>
      <c r="H64" s="13" t="n">
        <v>22</v>
      </c>
      <c r="I64" s="13" t="n">
        <v>21</v>
      </c>
      <c r="J64" s="13" t="n">
        <v>12</v>
      </c>
      <c r="K64" s="13" t="n">
        <v>18</v>
      </c>
      <c r="L64" s="15" t="n">
        <v>4.2</v>
      </c>
    </row>
    <row r="65" customFormat="false" ht="15" hidden="false" customHeight="false" outlineLevel="0" collapsed="false">
      <c r="A65" s="10" t="s">
        <v>23</v>
      </c>
      <c r="B65" s="10" t="s">
        <v>30</v>
      </c>
      <c r="C65" s="13" t="n">
        <v>23</v>
      </c>
      <c r="D65" s="13" t="n">
        <v>24</v>
      </c>
      <c r="E65" s="13" t="n">
        <f aca="false">C65+D65</f>
        <v>47</v>
      </c>
      <c r="F65" s="13" t="n">
        <v>0</v>
      </c>
      <c r="G65" s="13" t="n">
        <v>33</v>
      </c>
      <c r="H65" s="13" t="n">
        <v>38</v>
      </c>
      <c r="I65" s="13" t="n">
        <v>33</v>
      </c>
      <c r="J65" s="13" t="n">
        <v>22</v>
      </c>
      <c r="K65" s="13" t="n">
        <v>32</v>
      </c>
      <c r="L65" s="15" t="n">
        <v>4.2</v>
      </c>
    </row>
    <row r="66" customFormat="false" ht="15" hidden="false" customHeight="false" outlineLevel="0" collapsed="false">
      <c r="A66" s="10" t="s">
        <v>23</v>
      </c>
      <c r="B66" s="10" t="s">
        <v>31</v>
      </c>
      <c r="C66" s="13" t="n">
        <v>28</v>
      </c>
      <c r="D66" s="13" t="n">
        <v>17</v>
      </c>
      <c r="E66" s="13" t="n">
        <f aca="false">C66+D66</f>
        <v>45</v>
      </c>
      <c r="F66" s="13" t="n">
        <v>0</v>
      </c>
      <c r="G66" s="13" t="n">
        <v>31</v>
      </c>
      <c r="H66" s="13" t="n">
        <v>37</v>
      </c>
      <c r="I66" s="13" t="n">
        <v>34</v>
      </c>
      <c r="J66" s="13" t="n">
        <v>18</v>
      </c>
      <c r="K66" s="13" t="n">
        <v>31</v>
      </c>
      <c r="L66" s="15" t="n">
        <v>2.9</v>
      </c>
    </row>
    <row r="67" customFormat="false" ht="15" hidden="false" customHeight="false" outlineLevel="0" collapsed="false">
      <c r="A67" s="10" t="s">
        <v>23</v>
      </c>
      <c r="B67" s="10" t="s">
        <v>32</v>
      </c>
      <c r="C67" s="13" t="n">
        <v>15</v>
      </c>
      <c r="D67" s="13" t="n">
        <v>14</v>
      </c>
      <c r="E67" s="13" t="n">
        <f aca="false">C67+D67</f>
        <v>29</v>
      </c>
      <c r="F67" s="13" t="n">
        <v>0</v>
      </c>
      <c r="G67" s="13" t="n">
        <v>20</v>
      </c>
      <c r="H67" s="13" t="n">
        <v>21</v>
      </c>
      <c r="I67" s="13" t="n">
        <v>19</v>
      </c>
      <c r="J67" s="13" t="n">
        <v>13</v>
      </c>
      <c r="K67" s="13" t="n">
        <v>18</v>
      </c>
      <c r="L67" s="15" t="n">
        <v>3.9</v>
      </c>
    </row>
    <row r="68" customFormat="false" ht="15" hidden="false" customHeight="false" outlineLevel="0" collapsed="false">
      <c r="A68" s="10" t="s">
        <v>23</v>
      </c>
      <c r="B68" s="10" t="s">
        <v>33</v>
      </c>
      <c r="C68" s="13" t="n">
        <v>14</v>
      </c>
      <c r="D68" s="13" t="n">
        <v>15</v>
      </c>
      <c r="E68" s="13" t="n">
        <f aca="false">C68+D68</f>
        <v>29</v>
      </c>
      <c r="F68" s="13" t="n">
        <v>0</v>
      </c>
      <c r="G68" s="13" t="n">
        <v>20</v>
      </c>
      <c r="H68" s="13" t="n">
        <v>24</v>
      </c>
      <c r="I68" s="13" t="n">
        <v>22</v>
      </c>
      <c r="J68" s="13" t="n">
        <v>13</v>
      </c>
      <c r="K68" s="13" t="n">
        <v>19</v>
      </c>
      <c r="L68" s="15" t="n">
        <v>4.2</v>
      </c>
    </row>
    <row r="69" customFormat="false" ht="15" hidden="false" customHeight="false" outlineLevel="0" collapsed="false">
      <c r="A69" s="10" t="s">
        <v>23</v>
      </c>
      <c r="B69" s="10" t="s">
        <v>34</v>
      </c>
      <c r="C69" s="13" t="n">
        <v>15</v>
      </c>
      <c r="D69" s="13" t="n">
        <v>10</v>
      </c>
      <c r="E69" s="13" t="n">
        <f aca="false">C69+D69</f>
        <v>25</v>
      </c>
      <c r="F69" s="13" t="n">
        <v>0</v>
      </c>
      <c r="G69" s="13" t="n">
        <v>17</v>
      </c>
      <c r="H69" s="13" t="n">
        <v>18</v>
      </c>
      <c r="I69" s="13" t="n">
        <v>16</v>
      </c>
      <c r="J69" s="13" t="n">
        <v>11</v>
      </c>
      <c r="K69" s="13" t="n">
        <v>17</v>
      </c>
      <c r="L69" s="15" t="n">
        <v>3.2</v>
      </c>
    </row>
    <row r="70" customFormat="false" ht="15" hidden="false" customHeight="false" outlineLevel="0" collapsed="false">
      <c r="A70" s="10" t="s">
        <v>23</v>
      </c>
      <c r="B70" s="10" t="s">
        <v>35</v>
      </c>
      <c r="C70" s="13" t="n">
        <v>20</v>
      </c>
      <c r="D70" s="13" t="n">
        <v>12</v>
      </c>
      <c r="E70" s="13" t="n">
        <f aca="false">C70+D70</f>
        <v>32</v>
      </c>
      <c r="F70" s="13" t="n">
        <v>0</v>
      </c>
      <c r="G70" s="13" t="n">
        <v>24</v>
      </c>
      <c r="H70" s="13" t="n">
        <v>28</v>
      </c>
      <c r="I70" s="13" t="n">
        <v>25</v>
      </c>
      <c r="J70" s="13" t="n">
        <v>15</v>
      </c>
      <c r="K70" s="13" t="n">
        <v>23</v>
      </c>
      <c r="L70" s="15" t="n">
        <v>3.2</v>
      </c>
    </row>
    <row r="71" customFormat="false" ht="15" hidden="false" customHeight="false" outlineLevel="0" collapsed="false">
      <c r="A71" s="10" t="s">
        <v>23</v>
      </c>
      <c r="B71" s="10" t="s">
        <v>36</v>
      </c>
      <c r="C71" s="13" t="n">
        <v>13</v>
      </c>
      <c r="D71" s="13" t="n">
        <v>7</v>
      </c>
      <c r="E71" s="13" t="n">
        <f aca="false">C71+D71</f>
        <v>20</v>
      </c>
      <c r="F71" s="13" t="n">
        <v>0</v>
      </c>
      <c r="G71" s="13" t="n">
        <v>14</v>
      </c>
      <c r="H71" s="13" t="n">
        <v>16</v>
      </c>
      <c r="I71" s="13" t="n">
        <v>14</v>
      </c>
      <c r="J71" s="13" t="n">
        <v>9</v>
      </c>
      <c r="K71" s="13" t="n">
        <v>14</v>
      </c>
      <c r="L71" s="15" t="n">
        <v>4.3</v>
      </c>
    </row>
    <row r="72" customFormat="false" ht="15" hidden="false" customHeight="false" outlineLevel="0" collapsed="false">
      <c r="A72" s="10" t="s">
        <v>24</v>
      </c>
      <c r="B72" s="10" t="s">
        <v>30</v>
      </c>
      <c r="C72" s="13" t="n">
        <v>18</v>
      </c>
      <c r="D72" s="13" t="n">
        <v>13</v>
      </c>
      <c r="E72" s="13" t="n">
        <f aca="false">C72+D72</f>
        <v>31</v>
      </c>
      <c r="F72" s="13" t="n">
        <v>0</v>
      </c>
      <c r="G72" s="13" t="n">
        <v>20</v>
      </c>
      <c r="H72" s="13" t="n">
        <v>21</v>
      </c>
      <c r="I72" s="13" t="n">
        <v>19</v>
      </c>
      <c r="J72" s="13" t="n">
        <v>13</v>
      </c>
      <c r="K72" s="13" t="n">
        <v>25</v>
      </c>
      <c r="L72" s="15" t="n">
        <v>4.4</v>
      </c>
    </row>
    <row r="73" customFormat="false" ht="15" hidden="false" customHeight="false" outlineLevel="0" collapsed="false">
      <c r="A73" s="10" t="s">
        <v>24</v>
      </c>
      <c r="B73" s="10" t="s">
        <v>31</v>
      </c>
      <c r="C73" s="13" t="n">
        <v>13</v>
      </c>
      <c r="D73" s="13" t="n">
        <v>14</v>
      </c>
      <c r="E73" s="13" t="n">
        <f aca="false">C73+D73</f>
        <v>27</v>
      </c>
      <c r="F73" s="13" t="n">
        <v>0</v>
      </c>
      <c r="G73" s="13" t="n">
        <v>16</v>
      </c>
      <c r="H73" s="13" t="n">
        <v>19</v>
      </c>
      <c r="I73" s="13" t="n">
        <v>18</v>
      </c>
      <c r="J73" s="13" t="n">
        <v>10</v>
      </c>
      <c r="K73" s="13" t="n">
        <v>19</v>
      </c>
      <c r="L73" s="15" t="n">
        <v>2.2</v>
      </c>
    </row>
    <row r="74" customFormat="false" ht="15" hidden="false" customHeight="false" outlineLevel="0" collapsed="false">
      <c r="A74" s="10" t="s">
        <v>24</v>
      </c>
      <c r="B74" s="10" t="s">
        <v>32</v>
      </c>
      <c r="C74" s="13" t="n">
        <v>18</v>
      </c>
      <c r="D74" s="13" t="n">
        <v>19</v>
      </c>
      <c r="E74" s="13" t="n">
        <f aca="false">C74+D74</f>
        <v>37</v>
      </c>
      <c r="F74" s="13" t="n">
        <v>0</v>
      </c>
      <c r="G74" s="13" t="n">
        <v>28</v>
      </c>
      <c r="H74" s="13" t="n">
        <v>34</v>
      </c>
      <c r="I74" s="13" t="n">
        <v>30</v>
      </c>
      <c r="J74" s="13" t="n">
        <v>16</v>
      </c>
      <c r="K74" s="13" t="n">
        <v>23</v>
      </c>
      <c r="L74" s="15" t="n">
        <v>3.6</v>
      </c>
    </row>
    <row r="75" customFormat="false" ht="15" hidden="false" customHeight="false" outlineLevel="0" collapsed="false">
      <c r="A75" s="10" t="s">
        <v>24</v>
      </c>
      <c r="B75" s="10" t="s">
        <v>33</v>
      </c>
      <c r="C75" s="13" t="n">
        <v>28</v>
      </c>
      <c r="D75" s="13" t="n">
        <v>12</v>
      </c>
      <c r="E75" s="13" t="n">
        <f aca="false">C75+D75</f>
        <v>40</v>
      </c>
      <c r="F75" s="13" t="n">
        <v>0</v>
      </c>
      <c r="G75" s="13" t="n">
        <v>31</v>
      </c>
      <c r="H75" s="13" t="n">
        <v>36</v>
      </c>
      <c r="I75" s="13" t="n">
        <v>33</v>
      </c>
      <c r="J75" s="13" t="n">
        <v>21</v>
      </c>
      <c r="K75" s="13" t="n">
        <v>28</v>
      </c>
      <c r="L75" s="15" t="n">
        <v>3.6</v>
      </c>
    </row>
    <row r="76" customFormat="false" ht="15" hidden="false" customHeight="false" outlineLevel="0" collapsed="false">
      <c r="A76" s="10" t="s">
        <v>24</v>
      </c>
      <c r="B76" s="10" t="s">
        <v>34</v>
      </c>
      <c r="C76" s="13" t="n">
        <v>9</v>
      </c>
      <c r="D76" s="13" t="n">
        <v>8</v>
      </c>
      <c r="E76" s="13" t="n">
        <f aca="false">C76+D76</f>
        <v>17</v>
      </c>
      <c r="F76" s="13" t="n">
        <v>0</v>
      </c>
      <c r="G76" s="13" t="n">
        <v>13</v>
      </c>
      <c r="H76" s="13" t="n">
        <v>14</v>
      </c>
      <c r="I76" s="13" t="n">
        <v>13</v>
      </c>
      <c r="J76" s="13" t="n">
        <v>9</v>
      </c>
      <c r="K76" s="13" t="n">
        <v>11</v>
      </c>
      <c r="L76" s="15" t="n">
        <v>2.5</v>
      </c>
    </row>
    <row r="77" customFormat="false" ht="15" hidden="false" customHeight="false" outlineLevel="0" collapsed="false">
      <c r="A77" s="10" t="s">
        <v>24</v>
      </c>
      <c r="B77" s="10" t="s">
        <v>35</v>
      </c>
      <c r="C77" s="13" t="n">
        <v>15</v>
      </c>
      <c r="D77" s="13" t="n">
        <v>18</v>
      </c>
      <c r="E77" s="13" t="n">
        <f aca="false">C77+D77</f>
        <v>33</v>
      </c>
      <c r="F77" s="13" t="n">
        <v>0</v>
      </c>
      <c r="G77" s="13" t="n">
        <v>24</v>
      </c>
      <c r="H77" s="13" t="n">
        <v>28</v>
      </c>
      <c r="I77" s="13" t="n">
        <v>24</v>
      </c>
      <c r="J77" s="13" t="n">
        <v>13</v>
      </c>
      <c r="K77" s="13" t="n">
        <v>23</v>
      </c>
      <c r="L77" s="15" t="n">
        <v>3.7</v>
      </c>
    </row>
    <row r="78" customFormat="false" ht="15" hidden="false" customHeight="false" outlineLevel="0" collapsed="false">
      <c r="A78" s="10" t="s">
        <v>24</v>
      </c>
      <c r="B78" s="10" t="s">
        <v>36</v>
      </c>
      <c r="C78" s="13" t="n">
        <v>14</v>
      </c>
      <c r="D78" s="13" t="n">
        <v>11</v>
      </c>
      <c r="E78" s="13" t="n">
        <f aca="false">C78+D78</f>
        <v>25</v>
      </c>
      <c r="F78" s="13" t="n">
        <v>0</v>
      </c>
      <c r="G78" s="13" t="n">
        <v>16</v>
      </c>
      <c r="H78" s="13" t="n">
        <v>18</v>
      </c>
      <c r="I78" s="13" t="n">
        <v>15</v>
      </c>
      <c r="J78" s="13" t="n">
        <v>10</v>
      </c>
      <c r="K78" s="13" t="n">
        <v>17</v>
      </c>
      <c r="L78" s="15" t="n">
        <v>4.7</v>
      </c>
    </row>
    <row r="79" customFormat="false" ht="15" hidden="false" customHeight="false" outlineLevel="0" collapsed="false">
      <c r="A79" s="10" t="s">
        <v>25</v>
      </c>
      <c r="B79" s="10" t="s">
        <v>30</v>
      </c>
      <c r="C79" s="13" t="n">
        <v>31</v>
      </c>
      <c r="D79" s="13" t="n">
        <v>17</v>
      </c>
      <c r="E79" s="13" t="n">
        <f aca="false">C79+D79</f>
        <v>48</v>
      </c>
      <c r="F79" s="13" t="n">
        <v>0</v>
      </c>
      <c r="G79" s="13" t="n">
        <v>33</v>
      </c>
      <c r="H79" s="13" t="n">
        <v>35</v>
      </c>
      <c r="I79" s="13" t="n">
        <v>31</v>
      </c>
      <c r="J79" s="13" t="n">
        <v>24</v>
      </c>
      <c r="K79" s="13" t="n">
        <v>36</v>
      </c>
      <c r="L79" s="15" t="n">
        <v>3</v>
      </c>
    </row>
    <row r="80" customFormat="false" ht="15" hidden="false" customHeight="false" outlineLevel="0" collapsed="false">
      <c r="A80" s="10" t="s">
        <v>25</v>
      </c>
      <c r="B80" s="10" t="s">
        <v>31</v>
      </c>
      <c r="C80" s="13" t="n">
        <v>13</v>
      </c>
      <c r="D80" s="13" t="n">
        <v>16</v>
      </c>
      <c r="E80" s="13" t="n">
        <f aca="false">C80+D80</f>
        <v>29</v>
      </c>
      <c r="F80" s="13" t="n">
        <v>0</v>
      </c>
      <c r="G80" s="13" t="n">
        <v>20</v>
      </c>
      <c r="H80" s="13" t="n">
        <v>23</v>
      </c>
      <c r="I80" s="13" t="n">
        <v>21</v>
      </c>
      <c r="J80" s="13" t="n">
        <v>12</v>
      </c>
      <c r="K80" s="13" t="n">
        <v>21</v>
      </c>
      <c r="L80" s="15" t="n">
        <v>4.6</v>
      </c>
    </row>
    <row r="81" customFormat="false" ht="15" hidden="false" customHeight="false" outlineLevel="0" collapsed="false">
      <c r="A81" s="10" t="s">
        <v>25</v>
      </c>
      <c r="B81" s="10" t="s">
        <v>32</v>
      </c>
      <c r="C81" s="13" t="n">
        <v>14</v>
      </c>
      <c r="D81" s="13" t="n">
        <v>18</v>
      </c>
      <c r="E81" s="13" t="n">
        <f aca="false">C81+D81</f>
        <v>32</v>
      </c>
      <c r="F81" s="13" t="n">
        <v>0</v>
      </c>
      <c r="G81" s="13" t="n">
        <v>19</v>
      </c>
      <c r="H81" s="13" t="n">
        <v>21</v>
      </c>
      <c r="I81" s="13" t="n">
        <v>19</v>
      </c>
      <c r="J81" s="13" t="n">
        <v>13</v>
      </c>
      <c r="K81" s="13" t="n">
        <v>20</v>
      </c>
      <c r="L81" s="15" t="n">
        <v>4.3</v>
      </c>
    </row>
    <row r="82" customFormat="false" ht="15" hidden="false" customHeight="false" outlineLevel="0" collapsed="false">
      <c r="A82" s="10" t="s">
        <v>25</v>
      </c>
      <c r="B82" s="10" t="s">
        <v>33</v>
      </c>
      <c r="C82" s="13" t="n">
        <v>25</v>
      </c>
      <c r="D82" s="13" t="n">
        <v>13</v>
      </c>
      <c r="E82" s="13" t="n">
        <f aca="false">C82+D82</f>
        <v>38</v>
      </c>
      <c r="F82" s="13" t="n">
        <v>0</v>
      </c>
      <c r="G82" s="13" t="n">
        <v>24</v>
      </c>
      <c r="H82" s="13" t="n">
        <v>29</v>
      </c>
      <c r="I82" s="13" t="n">
        <v>26</v>
      </c>
      <c r="J82" s="13" t="n">
        <v>17</v>
      </c>
      <c r="K82" s="13" t="n">
        <v>25</v>
      </c>
      <c r="L82" s="15" t="n">
        <v>2.8</v>
      </c>
    </row>
    <row r="83" customFormat="false" ht="15" hidden="false" customHeight="false" outlineLevel="0" collapsed="false">
      <c r="A83" s="10" t="s">
        <v>25</v>
      </c>
      <c r="B83" s="10" t="s">
        <v>34</v>
      </c>
      <c r="C83" s="13" t="n">
        <v>13</v>
      </c>
      <c r="D83" s="13" t="n">
        <v>9</v>
      </c>
      <c r="E83" s="13" t="n">
        <f aca="false">C83+D83</f>
        <v>22</v>
      </c>
      <c r="F83" s="13" t="n">
        <v>0</v>
      </c>
      <c r="G83" s="13" t="n">
        <v>17</v>
      </c>
      <c r="H83" s="13" t="n">
        <v>19</v>
      </c>
      <c r="I83" s="13" t="n">
        <v>17</v>
      </c>
      <c r="J83" s="13" t="n">
        <v>10</v>
      </c>
      <c r="K83" s="13" t="n">
        <v>15</v>
      </c>
      <c r="L83" s="15" t="n">
        <v>3.9</v>
      </c>
    </row>
    <row r="84" customFormat="false" ht="15" hidden="false" customHeight="false" outlineLevel="0" collapsed="false">
      <c r="A84" s="10" t="s">
        <v>25</v>
      </c>
      <c r="B84" s="10" t="s">
        <v>35</v>
      </c>
      <c r="C84" s="13" t="n">
        <v>21</v>
      </c>
      <c r="D84" s="13" t="n">
        <v>11</v>
      </c>
      <c r="E84" s="13" t="n">
        <f aca="false">C84+D84</f>
        <v>32</v>
      </c>
      <c r="F84" s="13" t="n">
        <v>0</v>
      </c>
      <c r="G84" s="13" t="n">
        <v>25</v>
      </c>
      <c r="H84" s="13" t="n">
        <v>26</v>
      </c>
      <c r="I84" s="13" t="n">
        <v>22</v>
      </c>
      <c r="J84" s="13" t="n">
        <v>16</v>
      </c>
      <c r="K84" s="13" t="n">
        <v>22</v>
      </c>
      <c r="L84" s="15" t="n">
        <v>4</v>
      </c>
    </row>
    <row r="85" customFormat="false" ht="15" hidden="false" customHeight="false" outlineLevel="0" collapsed="false">
      <c r="A85" s="10" t="s">
        <v>25</v>
      </c>
      <c r="B85" s="10" t="s">
        <v>36</v>
      </c>
      <c r="C85" s="13" t="n">
        <v>10</v>
      </c>
      <c r="D85" s="13" t="n">
        <v>14</v>
      </c>
      <c r="E85" s="13" t="n">
        <f aca="false">C85+D85</f>
        <v>24</v>
      </c>
      <c r="F85" s="13" t="n">
        <v>0</v>
      </c>
      <c r="G85" s="13" t="n">
        <v>16</v>
      </c>
      <c r="H85" s="13" t="n">
        <v>19</v>
      </c>
      <c r="I85" s="13" t="n">
        <v>17</v>
      </c>
      <c r="J85" s="13" t="n">
        <v>9</v>
      </c>
      <c r="K85" s="13" t="n">
        <v>15</v>
      </c>
      <c r="L85" s="15" t="n">
        <v>2.6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2"/>
    <col collapsed="false" customWidth="true" hidden="false" outlineLevel="0" max="3" min="3" style="0" width="15"/>
  </cols>
  <sheetData>
    <row r="1" customFormat="false" ht="15" hidden="false" customHeight="false" outlineLevel="0" collapsed="false">
      <c r="A1" s="16" t="s">
        <v>52</v>
      </c>
    </row>
    <row r="2" customFormat="false" ht="15" hidden="false" customHeight="false" outlineLevel="0" collapsed="false">
      <c r="A2" s="17" t="s">
        <v>53</v>
      </c>
    </row>
    <row r="4" customFormat="false" ht="15" hidden="false" customHeight="false" outlineLevel="0" collapsed="false">
      <c r="A4" s="9" t="s">
        <v>38</v>
      </c>
      <c r="B4" s="9" t="s">
        <v>39</v>
      </c>
      <c r="C4" s="9" t="s">
        <v>40</v>
      </c>
    </row>
    <row r="5" customFormat="false" ht="15" hidden="false" customHeight="false" outlineLevel="0" collapsed="false">
      <c r="A5" s="10" t="s">
        <v>54</v>
      </c>
      <c r="B5" s="13" t="n">
        <v>41</v>
      </c>
      <c r="C5" s="12" t="n">
        <f aca="false">B5/$B$12</f>
        <v>0.732142857142857</v>
      </c>
    </row>
    <row r="6" customFormat="false" ht="15" hidden="false" customHeight="false" outlineLevel="0" collapsed="false">
      <c r="A6" s="10" t="s">
        <v>55</v>
      </c>
      <c r="B6" s="13" t="n">
        <v>38</v>
      </c>
      <c r="C6" s="12" t="n">
        <f aca="false">B6/$B$12</f>
        <v>0.678571428571429</v>
      </c>
    </row>
    <row r="7" customFormat="false" ht="15" hidden="false" customHeight="false" outlineLevel="0" collapsed="false">
      <c r="A7" s="10" t="s">
        <v>56</v>
      </c>
      <c r="B7" s="13" t="n">
        <v>30</v>
      </c>
      <c r="C7" s="12" t="n">
        <f aca="false">B7/$B$12</f>
        <v>0.535714285714286</v>
      </c>
    </row>
    <row r="8" customFormat="false" ht="15" hidden="false" customHeight="false" outlineLevel="0" collapsed="false">
      <c r="A8" s="10" t="s">
        <v>57</v>
      </c>
      <c r="B8" s="13" t="n">
        <v>26</v>
      </c>
      <c r="C8" s="12" t="n">
        <f aca="false">B8/$B$12</f>
        <v>0.464285714285714</v>
      </c>
    </row>
    <row r="9" customFormat="false" ht="15" hidden="false" customHeight="false" outlineLevel="0" collapsed="false">
      <c r="A9" s="10" t="s">
        <v>58</v>
      </c>
      <c r="B9" s="13" t="n">
        <v>22</v>
      </c>
      <c r="C9" s="12" t="n">
        <f aca="false">B9/$B$12</f>
        <v>0.392857142857143</v>
      </c>
    </row>
    <row r="10" customFormat="false" ht="15" hidden="false" customHeight="false" outlineLevel="0" collapsed="false">
      <c r="A10" s="10" t="s">
        <v>59</v>
      </c>
      <c r="B10" s="13" t="n">
        <v>18</v>
      </c>
      <c r="C10" s="12" t="n">
        <f aca="false">B10/$B$12</f>
        <v>0.321428571428571</v>
      </c>
    </row>
    <row r="11" customFormat="false" ht="15" hidden="false" customHeight="false" outlineLevel="0" collapsed="false">
      <c r="A11" s="10" t="s">
        <v>60</v>
      </c>
      <c r="B11" s="13" t="n">
        <v>12</v>
      </c>
      <c r="C11" s="12" t="n">
        <f aca="false">B11/$B$12</f>
        <v>0.214285714285714</v>
      </c>
    </row>
    <row r="12" customFormat="false" ht="15" hidden="false" customHeight="false" outlineLevel="0" collapsed="false">
      <c r="A12" s="18" t="s">
        <v>61</v>
      </c>
      <c r="B12" s="18" t="n">
        <f aca="false">SUM('Program Data'!F2:F85)</f>
        <v>56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4"/>
  </cols>
  <sheetData>
    <row r="1" customFormat="false" ht="17.35" hidden="false" customHeight="false" outlineLevel="0" collapsed="false">
      <c r="A1" s="19" t="s">
        <v>62</v>
      </c>
    </row>
    <row r="2" customFormat="false" ht="15" hidden="false" customHeight="false" outlineLevel="0" collapsed="false">
      <c r="A2" s="20"/>
    </row>
    <row r="3" customFormat="false" ht="15" hidden="false" customHeight="false" outlineLevel="0" collapsed="false">
      <c r="A3" s="21" t="s">
        <v>63</v>
      </c>
    </row>
    <row r="4" customFormat="false" ht="45.75" hidden="false" customHeight="true" outlineLevel="0" collapsed="false">
      <c r="A4" s="20" t="s">
        <v>64</v>
      </c>
    </row>
    <row r="5" customFormat="false" ht="15" hidden="false" customHeight="false" outlineLevel="0" collapsed="false">
      <c r="A5" s="20"/>
    </row>
    <row r="6" customFormat="false" ht="15" hidden="false" customHeight="false" outlineLevel="0" collapsed="false">
      <c r="A6" s="21" t="s">
        <v>65</v>
      </c>
    </row>
    <row r="7" customFormat="false" ht="45.75" hidden="false" customHeight="true" outlineLevel="0" collapsed="false">
      <c r="A7" s="20" t="s">
        <v>66</v>
      </c>
    </row>
    <row r="8" customFormat="false" ht="15" hidden="false" customHeight="false" outlineLevel="0" collapsed="false">
      <c r="A8" s="20"/>
    </row>
    <row r="9" customFormat="false" ht="15" hidden="false" customHeight="false" outlineLevel="0" collapsed="false">
      <c r="A9" s="21" t="s">
        <v>67</v>
      </c>
    </row>
    <row r="10" customFormat="false" ht="45.75" hidden="false" customHeight="true" outlineLevel="0" collapsed="false">
      <c r="A10" s="20" t="s">
        <v>68</v>
      </c>
    </row>
    <row r="11" customFormat="false" ht="15" hidden="false" customHeight="false" outlineLevel="0" collapsed="false">
      <c r="A11" s="20"/>
    </row>
    <row r="12" customFormat="false" ht="15" hidden="false" customHeight="false" outlineLevel="0" collapsed="false">
      <c r="A12" s="22" t="s">
        <v>69</v>
      </c>
    </row>
    <row r="13" customFormat="false" ht="45.75" hidden="false" customHeight="true" outlineLevel="0" collapsed="false">
      <c r="A13" s="23" t="s">
        <v>70</v>
      </c>
    </row>
    <row r="14" customFormat="false" ht="15" hidden="false" customHeight="false" outlineLevel="0" collapsed="false">
      <c r="A14" s="20"/>
    </row>
    <row r="15" customFormat="false" ht="15" hidden="false" customHeight="false" outlineLevel="0" collapsed="false">
      <c r="A15" s="24" t="s">
        <v>71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2026-06-16T09:58:15Z</dcterms:created>
  <dc:creator>openpyxl</dc:creator>
  <dc:description/>
  <dc:language>en-US</dc:language>
  <cp:lastModifiedBy/>
  <dcterms:modified xsi:type="dcterms:W3CDTF">2026-06-16T09:58:26Z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